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Г10" sheetId="1" r:id="rId1"/>
  </sheets>
  <externalReferences>
    <externalReference r:id="rId4"/>
    <externalReference r:id="rId5"/>
  </externalReferences>
  <definedNames>
    <definedName name="_xlnm.Print_Area" localSheetId="0">'Г10'!$A$1:$O$225</definedName>
  </definedNames>
  <calcPr fullCalcOnLoad="1"/>
</workbook>
</file>

<file path=xl/sharedStrings.xml><?xml version="1.0" encoding="utf-8"?>
<sst xmlns="http://schemas.openxmlformats.org/spreadsheetml/2006/main" count="236" uniqueCount="167">
  <si>
    <t>Отчет о финансово-хозяйственной деятельности ООО "СП ДСК "Центр" за 2017г.по ул.  Гостенской, 10</t>
  </si>
  <si>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</si>
  <si>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</si>
  <si>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</si>
  <si>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</si>
  <si>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</si>
  <si>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</si>
  <si>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</si>
  <si>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</si>
  <si>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</si>
  <si>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</si>
  <si>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</si>
  <si>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</si>
  <si>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тыс. руб.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</si>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</sst>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name val="Times New Roman"/>
      <family val="0"/>
    </font>
    <font>
      <b/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8">
    <xf numFmtId="0" fontId="0" fillId="0" borderId="0" xfId="0" applyFill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/>
      <protection/>
    </xf>
    <xf numFmtId="165" fontId="2" fillId="2" borderId="3" xfId="0" applyNumberFormat="1" applyFont="1" applyFill="1" applyBorder="1" applyAlignment="1" applyProtection="1">
      <alignment/>
      <protection/>
    </xf>
    <xf numFmtId="165" fontId="2" fillId="2" borderId="5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/>
      <protection/>
    </xf>
    <xf numFmtId="165" fontId="10" fillId="6" borderId="1" xfId="0" applyNumberFormat="1" applyFont="1" applyFill="1" applyBorder="1" applyAlignment="1" applyProtection="1">
      <alignment/>
      <protection/>
    </xf>
    <xf numFmtId="165" fontId="10" fillId="6" borderId="2" xfId="0" applyNumberFormat="1" applyFont="1" applyFill="1" applyBorder="1" applyAlignment="1" applyProtection="1">
      <alignment/>
      <protection/>
    </xf>
    <xf numFmtId="165" fontId="10" fillId="6" borderId="3" xfId="0" applyNumberFormat="1" applyFont="1" applyFill="1" applyBorder="1" applyAlignment="1" applyProtection="1">
      <alignment/>
      <protection/>
    </xf>
    <xf numFmtId="165" fontId="10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0" fillId="6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165" fontId="3" fillId="2" borderId="1" xfId="0" applyNumberFormat="1" applyFont="1" applyFill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/>
    </xf>
    <xf numFmtId="165" fontId="3" fillId="2" borderId="3" xfId="0" applyNumberFormat="1" applyFont="1" applyFill="1" applyBorder="1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5" fontId="12" fillId="2" borderId="1" xfId="0" applyNumberFormat="1" applyFont="1" applyFill="1" applyBorder="1" applyAlignment="1" applyProtection="1">
      <alignment/>
      <protection/>
    </xf>
    <xf numFmtId="165" fontId="12" fillId="2" borderId="2" xfId="0" applyNumberFormat="1" applyFont="1" applyFill="1" applyBorder="1" applyAlignment="1" applyProtection="1">
      <alignment/>
      <protection/>
    </xf>
    <xf numFmtId="165" fontId="12" fillId="2" borderId="3" xfId="0" applyNumberFormat="1" applyFont="1" applyFill="1" applyBorder="1" applyAlignment="1" applyProtection="1">
      <alignment/>
      <protection/>
    </xf>
    <xf numFmtId="165" fontId="12" fillId="2" borderId="5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5" fontId="10" fillId="6" borderId="6" xfId="0" applyNumberFormat="1" applyFont="1" applyFill="1" applyBorder="1" applyAlignment="1" applyProtection="1">
      <alignment/>
      <protection/>
    </xf>
    <xf numFmtId="165" fontId="10" fillId="6" borderId="7" xfId="0" applyNumberFormat="1" applyFont="1" applyFill="1" applyBorder="1" applyAlignment="1" applyProtection="1">
      <alignment/>
      <protection/>
    </xf>
    <xf numFmtId="165" fontId="10" fillId="6" borderId="8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1%20&#1087;&#1086;&#1083;&#1091;&#1075;&#1086;&#1076;&#1080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2%20&#1087;&#1086;&#1083;&#1091;&#1075;&#1086;&#1076;&#1080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</sheetNames>
    <sheetDataSet>
      <sheetData sheetId="0">
        <row r="229">
          <cell r="P229" t="e">
            <v>#REF!</v>
          </cell>
        </row>
        <row r="231">
          <cell r="P231">
            <v>117884</v>
          </cell>
        </row>
        <row r="237">
          <cell r="P237" t="str">
            <v>зпл</v>
          </cell>
        </row>
        <row r="238">
          <cell r="P238" t="str">
            <v>отчисл</v>
          </cell>
        </row>
        <row r="239">
          <cell r="P239" t="str">
            <v>материал</v>
          </cell>
        </row>
        <row r="241">
          <cell r="P241" t="str">
            <v>з/пл</v>
          </cell>
        </row>
        <row r="242">
          <cell r="P242" t="str">
            <v>отчисл</v>
          </cell>
        </row>
        <row r="244">
          <cell r="P244" t="str">
            <v>мат</v>
          </cell>
        </row>
        <row r="245">
          <cell r="P245" t="str">
            <v>зпл</v>
          </cell>
        </row>
        <row r="246">
          <cell r="P246" t="str">
            <v>отчисл</v>
          </cell>
        </row>
        <row r="249">
          <cell r="P249" t="str">
            <v>мат</v>
          </cell>
        </row>
        <row r="253">
          <cell r="P253" t="str">
            <v>юля</v>
          </cell>
        </row>
        <row r="254">
          <cell r="P254" t="str">
            <v>вася</v>
          </cell>
        </row>
        <row r="269">
          <cell r="P269">
            <v>47.99934447164869</v>
          </cell>
        </row>
        <row r="274">
          <cell r="P274">
            <v>43.779344471648685</v>
          </cell>
        </row>
        <row r="278">
          <cell r="P278">
            <v>43.779344471648685</v>
          </cell>
        </row>
        <row r="281">
          <cell r="P281">
            <v>759.2370000000001</v>
          </cell>
        </row>
        <row r="284">
          <cell r="P284">
            <v>33.026</v>
          </cell>
        </row>
        <row r="287">
          <cell r="P287">
            <v>22.061</v>
          </cell>
        </row>
        <row r="288">
          <cell r="P288">
            <v>186.47400000000002</v>
          </cell>
        </row>
        <row r="289">
          <cell r="P289">
            <v>164.413</v>
          </cell>
        </row>
        <row r="291">
          <cell r="P291">
            <v>-54.108000000000004</v>
          </cell>
        </row>
        <row r="292">
          <cell r="P292">
            <v>47.99934447164869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</sheetNames>
    <sheetDataSet>
      <sheetData sheetId="0">
        <row r="229">
          <cell r="P229" t="e">
            <v>#REF!</v>
          </cell>
        </row>
        <row r="231">
          <cell r="P231">
            <v>117884</v>
          </cell>
        </row>
        <row r="237">
          <cell r="P237" t="str">
            <v>зпл</v>
          </cell>
        </row>
        <row r="238">
          <cell r="P238" t="str">
            <v>отчисл</v>
          </cell>
        </row>
        <row r="239">
          <cell r="P239" t="str">
            <v>материал</v>
          </cell>
        </row>
        <row r="241">
          <cell r="P241" t="str">
            <v>з/пл</v>
          </cell>
        </row>
        <row r="242">
          <cell r="P242" t="str">
            <v>отчисл</v>
          </cell>
        </row>
        <row r="244">
          <cell r="P244" t="str">
            <v>мат</v>
          </cell>
        </row>
        <row r="245">
          <cell r="P245" t="str">
            <v>зпл</v>
          </cell>
        </row>
        <row r="246">
          <cell r="P246" t="str">
            <v>отчисл</v>
          </cell>
        </row>
        <row r="249">
          <cell r="P249" t="str">
            <v>мат</v>
          </cell>
        </row>
        <row r="253">
          <cell r="P253" t="str">
            <v>юля</v>
          </cell>
        </row>
        <row r="254">
          <cell r="P254" t="str">
            <v>вася</v>
          </cell>
        </row>
        <row r="269">
          <cell r="P269">
            <v>51.10177761651033</v>
          </cell>
        </row>
        <row r="274">
          <cell r="P274">
            <v>32.534097413814436</v>
          </cell>
        </row>
        <row r="278">
          <cell r="P278">
            <v>32.534097413814436</v>
          </cell>
        </row>
        <row r="281">
          <cell r="P281">
            <v>759.2370000000001</v>
          </cell>
        </row>
        <row r="284">
          <cell r="P284">
            <v>48.85374447002418</v>
          </cell>
        </row>
        <row r="287">
          <cell r="P287">
            <v>22.061</v>
          </cell>
        </row>
        <row r="288">
          <cell r="P288">
            <v>159.607</v>
          </cell>
        </row>
        <row r="289">
          <cell r="P289">
            <v>137.546</v>
          </cell>
        </row>
        <row r="291">
          <cell r="P291">
            <v>-22.85499999999999</v>
          </cell>
        </row>
        <row r="292">
          <cell r="P292">
            <v>64.84077761651034</v>
          </cell>
        </row>
        <row r="296">
          <cell r="P296">
            <v>34.55471334918205</v>
          </cell>
        </row>
        <row r="297">
          <cell r="P297">
            <v>64.84077761651034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workbookViewId="0" topLeftCell="A1">
      <selection activeCell="O2" sqref="O2"/>
    </sheetView>
  </sheetViews>
  <sheetFormatPr defaultColWidth="9.140625" defaultRowHeight="15.75" customHeight="1"/>
  <cols>
    <col min="1" max="1" width="41.57421875" style="56" customWidth="1"/>
    <col min="2" max="14" width="11.57421875" style="56" hidden="1" customWidth="1"/>
    <col min="15" max="15" width="14.8515625" style="57" customWidth="1"/>
  </cols>
  <sheetData>
    <row r="1" spans="1:15" ht="9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5" s="13" customFormat="1" ht="15.75" customHeight="1" hidden="1">
      <c r="A3" s="8"/>
      <c r="B3" s="9"/>
      <c r="C3" s="9"/>
      <c r="D3" s="9"/>
      <c r="E3" s="9"/>
      <c r="F3" s="10">
        <f aca="true" t="shared" si="0" ref="F3:N3">F5+F18+F43+F52+F71</f>
        <v>1186.3819999999998</v>
      </c>
      <c r="G3" s="11">
        <f t="shared" si="0"/>
        <v>1186.3819999999998</v>
      </c>
      <c r="H3" s="11">
        <f t="shared" si="0"/>
        <v>1186.3819999999998</v>
      </c>
      <c r="I3" s="11">
        <f t="shared" si="0"/>
        <v>1326.18</v>
      </c>
      <c r="J3" s="11">
        <f t="shared" si="0"/>
        <v>1326.18</v>
      </c>
      <c r="K3" s="11">
        <f t="shared" si="0"/>
        <v>1327.08</v>
      </c>
      <c r="L3" s="11">
        <f t="shared" si="0"/>
        <v>1326.18</v>
      </c>
      <c r="M3" s="11">
        <f t="shared" si="0"/>
        <v>1326.18</v>
      </c>
      <c r="N3" s="11">
        <f t="shared" si="0"/>
        <v>1326.18</v>
      </c>
      <c r="O3" s="12">
        <v>8137.5</v>
      </c>
    </row>
    <row r="4" spans="1:15" s="16" customFormat="1" ht="15.75" customHeight="1">
      <c r="A4" s="14" t="s">
        <v>14</v>
      </c>
      <c r="B4" s="15">
        <f>SUM(C3:N3)</f>
        <v>11517.126</v>
      </c>
      <c r="C4" s="15">
        <f>C5+C18+C43+C52+C71</f>
        <v>1186.3819999999998</v>
      </c>
      <c r="D4" s="15">
        <f>D5+D18+D43+D52+D71</f>
        <v>1186.3819999999998</v>
      </c>
      <c r="E4" s="15">
        <f aca="true" t="shared" si="1" ref="E4:N4">E5+E43+E71</f>
        <v>1221.57</v>
      </c>
      <c r="F4" s="15">
        <f t="shared" si="1"/>
        <v>1186.3819999999998</v>
      </c>
      <c r="G4" s="15">
        <f t="shared" si="1"/>
        <v>1186.3819999999998</v>
      </c>
      <c r="H4" s="15">
        <f t="shared" si="1"/>
        <v>1186.3819999999998</v>
      </c>
      <c r="I4" s="15">
        <f t="shared" si="1"/>
        <v>1326.18</v>
      </c>
      <c r="J4" s="15">
        <f t="shared" si="1"/>
        <v>1326.18</v>
      </c>
      <c r="K4" s="15">
        <f t="shared" si="1"/>
        <v>1327.08</v>
      </c>
      <c r="L4" s="15">
        <f t="shared" si="1"/>
        <v>1326.18</v>
      </c>
      <c r="M4" s="15">
        <f t="shared" si="1"/>
        <v>1326.18</v>
      </c>
      <c r="N4" s="15">
        <f t="shared" si="1"/>
        <v>1326.18</v>
      </c>
      <c r="O4" s="15">
        <v>1627.6065455095627</v>
      </c>
    </row>
    <row r="5" spans="1:15" ht="15.75" customHeight="1">
      <c r="A5" s="17" t="s">
        <v>15</v>
      </c>
      <c r="B5" s="18">
        <f>SUM(C5:N5)</f>
        <v>13614.641</v>
      </c>
      <c r="C5" s="18">
        <f>C6+C7+C8+C9+C10+C11+C12+C13+C14+C15+C16+C17</f>
        <v>1060.375</v>
      </c>
      <c r="D5" s="18">
        <f>D6+D7+D8+D9+D10+D11+D12+D13+D14+D15+D16+D17</f>
        <v>1060.375</v>
      </c>
      <c r="E5" s="18">
        <f aca="true" t="shared" si="2" ref="E5:N5">E6+E7+E8+E9+E10+E17</f>
        <v>1173.888</v>
      </c>
      <c r="F5" s="18">
        <f t="shared" si="2"/>
        <v>1060.375</v>
      </c>
      <c r="G5" s="18">
        <f t="shared" si="2"/>
        <v>1060.375</v>
      </c>
      <c r="H5" s="18">
        <f t="shared" si="2"/>
        <v>1060.375</v>
      </c>
      <c r="I5" s="18">
        <f t="shared" si="2"/>
        <v>1189.813</v>
      </c>
      <c r="J5" s="18">
        <f t="shared" si="2"/>
        <v>1189.813</v>
      </c>
      <c r="K5" s="18">
        <f t="shared" si="2"/>
        <v>1189.813</v>
      </c>
      <c r="L5" s="18">
        <f t="shared" si="2"/>
        <v>1189.813</v>
      </c>
      <c r="M5" s="18">
        <f t="shared" si="2"/>
        <v>1189.813</v>
      </c>
      <c r="N5" s="18">
        <f t="shared" si="2"/>
        <v>1189.813</v>
      </c>
      <c r="O5" s="15">
        <v>1582.4880684677664</v>
      </c>
    </row>
    <row r="6" spans="1:15" s="23" customFormat="1" ht="15.75" customHeight="1">
      <c r="A6" s="19" t="s">
        <v>16</v>
      </c>
      <c r="B6" s="2">
        <f>SUM(C6:N6)</f>
        <v>11183.530000000002</v>
      </c>
      <c r="C6" s="2">
        <v>867.425</v>
      </c>
      <c r="D6" s="2">
        <v>867.425</v>
      </c>
      <c r="E6" s="2">
        <v>970.467</v>
      </c>
      <c r="F6" s="20">
        <v>867.425</v>
      </c>
      <c r="G6" s="21">
        <v>867.425</v>
      </c>
      <c r="H6" s="21">
        <v>867.425</v>
      </c>
      <c r="I6" s="21">
        <v>979.323</v>
      </c>
      <c r="J6" s="21">
        <v>979.323</v>
      </c>
      <c r="K6" s="21">
        <v>979.323</v>
      </c>
      <c r="L6" s="21">
        <v>979.323</v>
      </c>
      <c r="M6" s="21">
        <v>979.323</v>
      </c>
      <c r="N6" s="22">
        <v>979.323</v>
      </c>
      <c r="O6" s="15">
        <v>1129.2289999999998</v>
      </c>
    </row>
    <row r="7" spans="1:15" ht="15.75" customHeight="1">
      <c r="A7" s="19" t="s">
        <v>17</v>
      </c>
      <c r="B7" s="2">
        <v>0</v>
      </c>
      <c r="C7" s="2">
        <v>0</v>
      </c>
      <c r="D7" s="2">
        <v>0</v>
      </c>
      <c r="E7" s="2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24">
        <v>0</v>
      </c>
    </row>
    <row r="8" spans="1:15" ht="15.75" customHeight="1">
      <c r="A8" s="19" t="s">
        <v>18</v>
      </c>
      <c r="B8" s="2">
        <v>0</v>
      </c>
      <c r="C8" s="2">
        <v>0</v>
      </c>
      <c r="D8" s="2">
        <v>0</v>
      </c>
      <c r="E8" s="2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24">
        <v>0</v>
      </c>
    </row>
    <row r="9" spans="1:15" ht="15.75" customHeight="1">
      <c r="A9" s="19" t="s">
        <v>19</v>
      </c>
      <c r="B9" s="2">
        <v>0</v>
      </c>
      <c r="C9" s="2">
        <v>0</v>
      </c>
      <c r="D9" s="2">
        <v>0</v>
      </c>
      <c r="E9" s="2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0</v>
      </c>
      <c r="O9" s="24">
        <v>0</v>
      </c>
    </row>
    <row r="10" spans="1:15" ht="38.25" customHeight="1">
      <c r="A10" s="25" t="s">
        <v>20</v>
      </c>
      <c r="B10" s="2">
        <f>SUM(C10:N10)</f>
        <v>1748.601</v>
      </c>
      <c r="C10" s="2">
        <v>135.95</v>
      </c>
      <c r="D10" s="2">
        <v>135.95</v>
      </c>
      <c r="E10" s="2">
        <v>147.911</v>
      </c>
      <c r="F10" s="20">
        <v>135.95</v>
      </c>
      <c r="G10" s="21">
        <v>135.95</v>
      </c>
      <c r="H10" s="21">
        <v>135.95</v>
      </c>
      <c r="I10" s="21">
        <v>153.49</v>
      </c>
      <c r="J10" s="21">
        <v>153.49</v>
      </c>
      <c r="K10" s="21">
        <v>153.49</v>
      </c>
      <c r="L10" s="21">
        <v>153.49</v>
      </c>
      <c r="M10" s="21">
        <v>153.49</v>
      </c>
      <c r="N10" s="22">
        <v>153.49</v>
      </c>
      <c r="O10" s="15">
        <v>183.815</v>
      </c>
    </row>
    <row r="11" spans="1:15" ht="15.75" customHeight="1">
      <c r="A11" s="25" t="s">
        <v>21</v>
      </c>
      <c r="B11" s="2">
        <v>0</v>
      </c>
      <c r="C11" s="2">
        <v>0</v>
      </c>
      <c r="D11" s="2">
        <v>0</v>
      </c>
      <c r="E11" s="2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4">
        <v>0</v>
      </c>
    </row>
    <row r="12" spans="1:15" ht="15.75" customHeight="1">
      <c r="A12" s="19" t="s">
        <v>22</v>
      </c>
      <c r="B12" s="2">
        <v>0</v>
      </c>
      <c r="C12" s="2">
        <v>0</v>
      </c>
      <c r="D12" s="2">
        <v>0</v>
      </c>
      <c r="E12" s="2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4">
        <v>0</v>
      </c>
    </row>
    <row r="13" spans="1:15" ht="15.75" customHeight="1">
      <c r="A13" s="19" t="s">
        <v>23</v>
      </c>
      <c r="B13" s="2">
        <v>0</v>
      </c>
      <c r="C13" s="2">
        <v>0</v>
      </c>
      <c r="D13" s="2">
        <v>0</v>
      </c>
      <c r="E13" s="2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4">
        <v>0</v>
      </c>
    </row>
    <row r="14" spans="1:15" ht="15.75" customHeight="1">
      <c r="A14" s="19" t="s">
        <v>24</v>
      </c>
      <c r="B14" s="2">
        <v>0</v>
      </c>
      <c r="C14" s="2">
        <v>0</v>
      </c>
      <c r="D14" s="2">
        <v>0</v>
      </c>
      <c r="E14" s="2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4">
        <v>0</v>
      </c>
    </row>
    <row r="15" spans="1:15" ht="15.75" customHeight="1">
      <c r="A15" s="19" t="s">
        <v>25</v>
      </c>
      <c r="B15" s="2">
        <v>0</v>
      </c>
      <c r="C15" s="2">
        <v>0</v>
      </c>
      <c r="D15" s="2">
        <v>0</v>
      </c>
      <c r="E15" s="2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4">
        <v>0</v>
      </c>
    </row>
    <row r="16" spans="1:15" ht="15.75" customHeight="1">
      <c r="A16" s="26" t="s">
        <v>26</v>
      </c>
      <c r="B16" s="2">
        <v>0</v>
      </c>
      <c r="C16" s="2">
        <v>0</v>
      </c>
      <c r="D16" s="2">
        <v>0</v>
      </c>
      <c r="E16" s="2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15">
        <v>269.11800000000005</v>
      </c>
    </row>
    <row r="17" spans="1:15" ht="15.75" customHeight="1">
      <c r="A17" s="19" t="s">
        <v>27</v>
      </c>
      <c r="B17" s="2">
        <f>SUM(C17:N17)</f>
        <v>682.51</v>
      </c>
      <c r="C17" s="2">
        <v>57</v>
      </c>
      <c r="D17" s="2">
        <v>57</v>
      </c>
      <c r="E17" s="2">
        <v>55.51</v>
      </c>
      <c r="F17" s="20">
        <v>57</v>
      </c>
      <c r="G17" s="21">
        <v>57</v>
      </c>
      <c r="H17" s="21">
        <v>57</v>
      </c>
      <c r="I17" s="21">
        <v>57</v>
      </c>
      <c r="J17" s="21">
        <v>57</v>
      </c>
      <c r="K17" s="21">
        <v>57</v>
      </c>
      <c r="L17" s="21">
        <v>57</v>
      </c>
      <c r="M17" s="21">
        <v>57</v>
      </c>
      <c r="N17" s="22">
        <v>57</v>
      </c>
      <c r="O17" s="15">
        <v>0.3260684677667045</v>
      </c>
    </row>
    <row r="18" spans="1:15" ht="15.75" customHeight="1" hidden="1">
      <c r="A18" s="17" t="s">
        <v>28</v>
      </c>
      <c r="B18" s="18">
        <f>SUM(C18:N18)</f>
        <v>0</v>
      </c>
      <c r="C18" s="18">
        <f>C19+C27+C35</f>
        <v>0</v>
      </c>
      <c r="D18" s="18">
        <f>D19+D27+D35</f>
        <v>0</v>
      </c>
      <c r="E18" s="18">
        <v>0</v>
      </c>
      <c r="F18" s="27">
        <f aca="true" t="shared" si="3" ref="F18:N18">F19+F27+F35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9">
        <f t="shared" si="3"/>
        <v>0</v>
      </c>
      <c r="O18" s="15">
        <v>0</v>
      </c>
    </row>
    <row r="19" spans="1:15" ht="15.75" customHeight="1" hidden="1">
      <c r="A19" s="30" t="s">
        <v>29</v>
      </c>
      <c r="B19" s="31">
        <f>SUM(C19:N19)</f>
        <v>0</v>
      </c>
      <c r="C19" s="31">
        <f>C20+C21+C22+C23+C24+C25+C26</f>
        <v>0</v>
      </c>
      <c r="D19" s="31">
        <f>D20+D21+D22+D23+D24+D25+D26</f>
        <v>0</v>
      </c>
      <c r="E19" s="31">
        <v>0</v>
      </c>
      <c r="F19" s="32">
        <f aca="true" t="shared" si="4" ref="F19:N19">F20+F21+F22+F23+F24+F25+F26</f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4">
        <f t="shared" si="4"/>
        <v>0</v>
      </c>
      <c r="O19" s="15">
        <v>0</v>
      </c>
    </row>
    <row r="20" spans="1:15" ht="15.75" customHeight="1" hidden="1">
      <c r="A20" s="19" t="s">
        <v>30</v>
      </c>
      <c r="B20" s="2">
        <v>0</v>
      </c>
      <c r="C20" s="2">
        <v>0</v>
      </c>
      <c r="D20" s="2">
        <v>0</v>
      </c>
      <c r="E20" s="2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v>0</v>
      </c>
    </row>
    <row r="21" spans="1:15" ht="15.75" customHeight="1" hidden="1">
      <c r="A21" s="19" t="s">
        <v>31</v>
      </c>
      <c r="B21" s="2">
        <v>0</v>
      </c>
      <c r="C21" s="2">
        <v>0</v>
      </c>
      <c r="D21" s="2">
        <v>0</v>
      </c>
      <c r="E21" s="2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v>0</v>
      </c>
    </row>
    <row r="22" spans="1:15" ht="15.75" customHeight="1" hidden="1">
      <c r="A22" s="19" t="s">
        <v>32</v>
      </c>
      <c r="B22" s="2">
        <v>0</v>
      </c>
      <c r="C22" s="2">
        <v>0</v>
      </c>
      <c r="D22" s="2">
        <v>0</v>
      </c>
      <c r="E22" s="2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v>0</v>
      </c>
    </row>
    <row r="23" spans="1:15" ht="15.75" customHeight="1" hidden="1">
      <c r="A23" s="19" t="s">
        <v>33</v>
      </c>
      <c r="B23" s="2">
        <v>0</v>
      </c>
      <c r="C23" s="2">
        <v>0</v>
      </c>
      <c r="D23" s="2">
        <v>0</v>
      </c>
      <c r="E23" s="2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v>0</v>
      </c>
    </row>
    <row r="24" spans="1:15" ht="15.75" customHeight="1" hidden="1">
      <c r="A24" s="19" t="s">
        <v>34</v>
      </c>
      <c r="B24" s="2">
        <v>0</v>
      </c>
      <c r="C24" s="2">
        <v>0</v>
      </c>
      <c r="D24" s="2">
        <v>0</v>
      </c>
      <c r="E24" s="2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v>0</v>
      </c>
    </row>
    <row r="25" spans="1:15" ht="15.75" customHeight="1" hidden="1">
      <c r="A25" s="19" t="s">
        <v>35</v>
      </c>
      <c r="B25" s="2">
        <v>0</v>
      </c>
      <c r="C25" s="2">
        <v>0</v>
      </c>
      <c r="D25" s="2">
        <v>0</v>
      </c>
      <c r="E25" s="2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v>0</v>
      </c>
    </row>
    <row r="26" spans="1:15" ht="15.75" customHeight="1" hidden="1">
      <c r="A26" s="19" t="s">
        <v>36</v>
      </c>
      <c r="B26" s="2">
        <v>0</v>
      </c>
      <c r="C26" s="2">
        <v>0</v>
      </c>
      <c r="D26" s="2">
        <v>0</v>
      </c>
      <c r="E26" s="2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15">
        <v>0</v>
      </c>
    </row>
    <row r="27" spans="1:15" ht="15.75" customHeight="1" hidden="1">
      <c r="A27" s="30" t="s">
        <v>37</v>
      </c>
      <c r="B27" s="31">
        <f>SUM(C27:N27)</f>
        <v>0</v>
      </c>
      <c r="C27" s="31">
        <f>C28+C29+C30+C31+C32+C33+C34</f>
        <v>0</v>
      </c>
      <c r="D27" s="31">
        <f>D28+D29+D30+D31+D32+D33+D34</f>
        <v>0</v>
      </c>
      <c r="E27" s="31">
        <v>0</v>
      </c>
      <c r="F27" s="32">
        <f aca="true" t="shared" si="5" ref="F27:N27">F28+F29+F30+F31+F32+F33+F34</f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4">
        <f t="shared" si="5"/>
        <v>0</v>
      </c>
      <c r="O27" s="15">
        <v>0</v>
      </c>
    </row>
    <row r="28" spans="1:15" ht="15.75" customHeight="1" hidden="1">
      <c r="A28" s="19" t="s">
        <v>30</v>
      </c>
      <c r="B28" s="2">
        <v>0</v>
      </c>
      <c r="C28" s="2">
        <v>0</v>
      </c>
      <c r="D28" s="2">
        <v>0</v>
      </c>
      <c r="E28" s="2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v>0</v>
      </c>
    </row>
    <row r="29" spans="1:15" ht="15.75" customHeight="1" hidden="1">
      <c r="A29" s="19" t="s">
        <v>31</v>
      </c>
      <c r="B29" s="2">
        <v>0</v>
      </c>
      <c r="C29" s="2">
        <v>0</v>
      </c>
      <c r="D29" s="2">
        <v>0</v>
      </c>
      <c r="E29" s="2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v>0</v>
      </c>
    </row>
    <row r="30" spans="1:15" ht="15.75" customHeight="1" hidden="1">
      <c r="A30" s="19" t="s">
        <v>32</v>
      </c>
      <c r="B30" s="2">
        <v>0</v>
      </c>
      <c r="C30" s="2">
        <v>0</v>
      </c>
      <c r="D30" s="2">
        <v>0</v>
      </c>
      <c r="E30" s="2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15">
        <v>0</v>
      </c>
    </row>
    <row r="31" spans="1:15" ht="15.75" customHeight="1" hidden="1">
      <c r="A31" s="19" t="s">
        <v>33</v>
      </c>
      <c r="B31" s="2">
        <f>SUM(C31:N31)</f>
        <v>0</v>
      </c>
      <c r="C31" s="2"/>
      <c r="D31" s="2"/>
      <c r="E31" s="2"/>
      <c r="F31" s="20">
        <v>0</v>
      </c>
      <c r="G31" s="21"/>
      <c r="H31" s="21"/>
      <c r="I31" s="21"/>
      <c r="J31" s="21"/>
      <c r="K31" s="21"/>
      <c r="L31" s="21"/>
      <c r="M31" s="21"/>
      <c r="N31" s="22"/>
      <c r="O31" s="15">
        <v>0</v>
      </c>
    </row>
    <row r="32" spans="1:15" ht="15.75" customHeight="1" hidden="1">
      <c r="A32" s="19" t="s">
        <v>34</v>
      </c>
      <c r="B32" s="2">
        <v>0</v>
      </c>
      <c r="C32" s="2">
        <v>0</v>
      </c>
      <c r="D32" s="2">
        <v>0</v>
      </c>
      <c r="E32" s="2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v>0</v>
      </c>
    </row>
    <row r="33" spans="1:15" ht="15.75" customHeight="1" hidden="1">
      <c r="A33" s="19" t="s">
        <v>35</v>
      </c>
      <c r="B33" s="2">
        <v>0</v>
      </c>
      <c r="C33" s="2">
        <v>0</v>
      </c>
      <c r="D33" s="2">
        <v>0</v>
      </c>
      <c r="E33" s="2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v>0</v>
      </c>
    </row>
    <row r="34" spans="1:15" ht="15.75" customHeight="1" hidden="1">
      <c r="A34" s="19" t="s">
        <v>36</v>
      </c>
      <c r="B34" s="2">
        <v>0</v>
      </c>
      <c r="C34" s="2">
        <v>0</v>
      </c>
      <c r="D34" s="2">
        <v>0</v>
      </c>
      <c r="E34" s="2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15">
        <v>0</v>
      </c>
    </row>
    <row r="35" spans="1:15" ht="15.75" customHeight="1" hidden="1">
      <c r="A35" s="30" t="s">
        <v>38</v>
      </c>
      <c r="B35" s="31">
        <f>SUM(C35:N35)</f>
        <v>0</v>
      </c>
      <c r="C35" s="31">
        <f>C36+C37+C38+C39+C40+C41+C42</f>
        <v>0</v>
      </c>
      <c r="D35" s="31">
        <f>D36+D37+D38+D39+D40+D41+D42</f>
        <v>0</v>
      </c>
      <c r="E35" s="31">
        <v>0</v>
      </c>
      <c r="F35" s="32">
        <f aca="true" t="shared" si="6" ref="F35:N35">F36+F37+F38+F39+F40+F41+F42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4">
        <f t="shared" si="6"/>
        <v>0</v>
      </c>
      <c r="O35" s="15">
        <v>0</v>
      </c>
    </row>
    <row r="36" spans="1:15" ht="15.75" customHeight="1" hidden="1">
      <c r="A36" s="19" t="s">
        <v>39</v>
      </c>
      <c r="B36" s="2">
        <v>0</v>
      </c>
      <c r="C36" s="2">
        <v>0</v>
      </c>
      <c r="D36" s="2">
        <v>0</v>
      </c>
      <c r="E36" s="2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v>0</v>
      </c>
    </row>
    <row r="37" spans="1:15" ht="15.75" customHeight="1" hidden="1">
      <c r="A37" s="19" t="s">
        <v>40</v>
      </c>
      <c r="B37" s="2">
        <v>0</v>
      </c>
      <c r="C37" s="2">
        <v>0</v>
      </c>
      <c r="D37" s="2">
        <v>0</v>
      </c>
      <c r="E37" s="2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v>0</v>
      </c>
    </row>
    <row r="38" spans="1:15" ht="15.75" customHeight="1" hidden="1">
      <c r="A38" s="19" t="s">
        <v>32</v>
      </c>
      <c r="B38" s="2">
        <v>0</v>
      </c>
      <c r="C38" s="2">
        <v>0</v>
      </c>
      <c r="D38" s="2">
        <v>0</v>
      </c>
      <c r="E38" s="2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v>0</v>
      </c>
    </row>
    <row r="39" spans="1:15" ht="15.75" customHeight="1" hidden="1">
      <c r="A39" s="19" t="s">
        <v>33</v>
      </c>
      <c r="B39" s="2">
        <v>0</v>
      </c>
      <c r="C39" s="2">
        <v>0</v>
      </c>
      <c r="D39" s="2">
        <v>0</v>
      </c>
      <c r="E39" s="2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v>0</v>
      </c>
    </row>
    <row r="40" spans="1:15" ht="15.75" customHeight="1" hidden="1">
      <c r="A40" s="19" t="s">
        <v>34</v>
      </c>
      <c r="B40" s="2">
        <v>0</v>
      </c>
      <c r="C40" s="2">
        <v>0</v>
      </c>
      <c r="D40" s="2">
        <v>0</v>
      </c>
      <c r="E40" s="2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v>0</v>
      </c>
    </row>
    <row r="41" spans="1:15" ht="15.75" customHeight="1" hidden="1">
      <c r="A41" s="19" t="s">
        <v>35</v>
      </c>
      <c r="B41" s="2">
        <v>0</v>
      </c>
      <c r="C41" s="2">
        <v>0</v>
      </c>
      <c r="D41" s="2">
        <v>0</v>
      </c>
      <c r="E41" s="2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v>0</v>
      </c>
    </row>
    <row r="42" spans="1:15" ht="15.75" customHeight="1" hidden="1">
      <c r="A42" s="19" t="s">
        <v>36</v>
      </c>
      <c r="B42" s="2">
        <v>0</v>
      </c>
      <c r="C42" s="2">
        <v>0</v>
      </c>
      <c r="D42" s="2">
        <v>0</v>
      </c>
      <c r="E42" s="2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15">
        <v>0</v>
      </c>
    </row>
    <row r="43" spans="1:15" ht="30.75" customHeight="1">
      <c r="A43" s="35" t="s">
        <v>41</v>
      </c>
      <c r="B43" s="18">
        <f>SUM(C43:N43)</f>
        <v>1319.555</v>
      </c>
      <c r="C43" s="18">
        <f>C44+C45+C46+C47+C48+C49+C50+C51</f>
        <v>111.36</v>
      </c>
      <c r="D43" s="18">
        <f>D44+D45+D46+D47+D48+D49+D50+D51</f>
        <v>111.36</v>
      </c>
      <c r="E43" s="18">
        <f>E44</f>
        <v>31.535</v>
      </c>
      <c r="F43" s="27">
        <f aca="true" t="shared" si="7" ref="F43:N43">F44+F45+F46+F47+F48+F49+F50+F51</f>
        <v>111.36</v>
      </c>
      <c r="G43" s="28">
        <f t="shared" si="7"/>
        <v>111.36</v>
      </c>
      <c r="H43" s="28">
        <f t="shared" si="7"/>
        <v>111.36</v>
      </c>
      <c r="I43" s="28">
        <f t="shared" si="7"/>
        <v>121.72</v>
      </c>
      <c r="J43" s="28">
        <f t="shared" si="7"/>
        <v>121.72</v>
      </c>
      <c r="K43" s="28">
        <f t="shared" si="7"/>
        <v>122.61999999999999</v>
      </c>
      <c r="L43" s="28">
        <f t="shared" si="7"/>
        <v>121.72</v>
      </c>
      <c r="M43" s="28">
        <f t="shared" si="7"/>
        <v>121.72</v>
      </c>
      <c r="N43" s="29">
        <f t="shared" si="7"/>
        <v>121.72</v>
      </c>
      <c r="O43" s="15">
        <v>20.24817682967626</v>
      </c>
    </row>
    <row r="44" spans="1:15" ht="32.25" customHeight="1">
      <c r="A44" s="25" t="s">
        <v>20</v>
      </c>
      <c r="B44" s="2">
        <f>SUM(C44:N44)</f>
        <v>455.8349999999999</v>
      </c>
      <c r="C44" s="2">
        <v>38</v>
      </c>
      <c r="D44" s="2">
        <v>38</v>
      </c>
      <c r="E44" s="2">
        <v>31.535</v>
      </c>
      <c r="F44" s="20">
        <v>38</v>
      </c>
      <c r="G44" s="21">
        <v>38</v>
      </c>
      <c r="H44" s="21">
        <v>38</v>
      </c>
      <c r="I44" s="21">
        <v>38.9</v>
      </c>
      <c r="J44" s="21">
        <v>38.9</v>
      </c>
      <c r="K44" s="21">
        <v>39.8</v>
      </c>
      <c r="L44" s="21">
        <v>38.9</v>
      </c>
      <c r="M44" s="21">
        <v>38.9</v>
      </c>
      <c r="N44" s="22">
        <v>38.9</v>
      </c>
      <c r="O44" s="24">
        <v>20.24817682967626</v>
      </c>
    </row>
    <row r="45" spans="1:15" ht="15.75" customHeight="1" hidden="1">
      <c r="A45" s="19" t="s">
        <v>21</v>
      </c>
      <c r="B45" s="2">
        <v>0</v>
      </c>
      <c r="C45" s="2">
        <v>0</v>
      </c>
      <c r="D45" s="2">
        <v>0</v>
      </c>
      <c r="E45" s="2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v>0</v>
      </c>
    </row>
    <row r="46" spans="1:15" ht="15.75" customHeight="1" hidden="1">
      <c r="A46" s="19" t="s">
        <v>22</v>
      </c>
      <c r="B46" s="2">
        <v>0</v>
      </c>
      <c r="C46" s="2">
        <v>0</v>
      </c>
      <c r="D46" s="2">
        <v>0</v>
      </c>
      <c r="E46" s="2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v>0</v>
      </c>
    </row>
    <row r="47" spans="1:15" ht="15.75" customHeight="1" hidden="1">
      <c r="A47" s="19" t="s">
        <v>23</v>
      </c>
      <c r="B47" s="2">
        <v>0</v>
      </c>
      <c r="C47" s="2">
        <v>0</v>
      </c>
      <c r="D47" s="2">
        <v>0</v>
      </c>
      <c r="E47" s="2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v>0</v>
      </c>
    </row>
    <row r="48" spans="1:15" ht="15.75" customHeight="1" hidden="1">
      <c r="A48" s="19" t="s">
        <v>24</v>
      </c>
      <c r="B48" s="2">
        <v>0</v>
      </c>
      <c r="C48" s="2">
        <v>0</v>
      </c>
      <c r="D48" s="2">
        <v>0</v>
      </c>
      <c r="E48" s="2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v>0</v>
      </c>
    </row>
    <row r="49" spans="1:15" ht="15.75" customHeight="1" hidden="1">
      <c r="A49" s="19" t="s">
        <v>25</v>
      </c>
      <c r="B49" s="2">
        <v>0</v>
      </c>
      <c r="C49" s="2">
        <v>0</v>
      </c>
      <c r="D49" s="2">
        <v>0</v>
      </c>
      <c r="E49" s="2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v>0</v>
      </c>
    </row>
    <row r="50" spans="1:15" ht="15.75" customHeight="1" hidden="1">
      <c r="A50" s="19" t="s">
        <v>26</v>
      </c>
      <c r="B50" s="2">
        <v>0</v>
      </c>
      <c r="C50" s="2">
        <v>0</v>
      </c>
      <c r="D50" s="2">
        <v>0</v>
      </c>
      <c r="E50" s="2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0</v>
      </c>
      <c r="O50" s="15">
        <v>0</v>
      </c>
    </row>
    <row r="51" spans="1:15" ht="15.75" customHeight="1" hidden="1">
      <c r="A51" s="19" t="s">
        <v>42</v>
      </c>
      <c r="B51" s="2">
        <f>SUM(C51:N51)</f>
        <v>863.7199999999998</v>
      </c>
      <c r="C51" s="2">
        <v>73.36</v>
      </c>
      <c r="D51" s="2">
        <v>73.36</v>
      </c>
      <c r="E51" s="2">
        <v>0</v>
      </c>
      <c r="F51" s="20">
        <v>73.36</v>
      </c>
      <c r="G51" s="21">
        <v>73.36</v>
      </c>
      <c r="H51" s="21">
        <v>73.36</v>
      </c>
      <c r="I51" s="21">
        <v>82.82</v>
      </c>
      <c r="J51" s="21">
        <v>82.82</v>
      </c>
      <c r="K51" s="21">
        <v>82.82</v>
      </c>
      <c r="L51" s="21">
        <v>82.82</v>
      </c>
      <c r="M51" s="21">
        <v>82.82</v>
      </c>
      <c r="N51" s="22">
        <v>82.82</v>
      </c>
      <c r="O51" s="15">
        <v>0</v>
      </c>
    </row>
    <row r="52" spans="1:15" ht="15.75" customHeight="1" hidden="1">
      <c r="A52" s="17" t="s">
        <v>43</v>
      </c>
      <c r="B52" s="18">
        <f>SUM(C52:N52)</f>
        <v>0</v>
      </c>
      <c r="C52" s="18">
        <f>C53+C58</f>
        <v>0</v>
      </c>
      <c r="D52" s="18">
        <f>D53+D58</f>
        <v>0</v>
      </c>
      <c r="E52" s="18">
        <v>0</v>
      </c>
      <c r="F52" s="27">
        <f aca="true" t="shared" si="8" ref="F52:N52">F53+F58</f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  <c r="M52" s="28">
        <f t="shared" si="8"/>
        <v>0</v>
      </c>
      <c r="N52" s="29">
        <f t="shared" si="8"/>
        <v>0</v>
      </c>
      <c r="O52" s="15">
        <v>0</v>
      </c>
    </row>
    <row r="53" spans="1:15" ht="15.75" customHeight="1" hidden="1">
      <c r="A53" s="30" t="s">
        <v>44</v>
      </c>
      <c r="B53" s="31">
        <f>SUM(C53:N53)</f>
        <v>0</v>
      </c>
      <c r="C53" s="31">
        <f>C54+C55</f>
        <v>0</v>
      </c>
      <c r="D53" s="31">
        <f>D54+D55</f>
        <v>0</v>
      </c>
      <c r="E53" s="31">
        <v>0</v>
      </c>
      <c r="F53" s="32">
        <f aca="true" t="shared" si="9" ref="F53:N53">F54+F55</f>
        <v>0</v>
      </c>
      <c r="G53" s="33">
        <f t="shared" si="9"/>
        <v>0</v>
      </c>
      <c r="H53" s="33">
        <f t="shared" si="9"/>
        <v>0</v>
      </c>
      <c r="I53" s="33">
        <f t="shared" si="9"/>
        <v>0</v>
      </c>
      <c r="J53" s="33">
        <f t="shared" si="9"/>
        <v>0</v>
      </c>
      <c r="K53" s="33">
        <f t="shared" si="9"/>
        <v>0</v>
      </c>
      <c r="L53" s="33">
        <f t="shared" si="9"/>
        <v>0</v>
      </c>
      <c r="M53" s="33">
        <f t="shared" si="9"/>
        <v>0</v>
      </c>
      <c r="N53" s="34">
        <f t="shared" si="9"/>
        <v>0</v>
      </c>
      <c r="O53" s="15">
        <v>0</v>
      </c>
    </row>
    <row r="54" spans="1:15" ht="15.75" customHeight="1" hidden="1">
      <c r="A54" s="19" t="s">
        <v>45</v>
      </c>
      <c r="B54" s="2">
        <v>0</v>
      </c>
      <c r="C54" s="2">
        <v>0</v>
      </c>
      <c r="D54" s="2">
        <v>0</v>
      </c>
      <c r="E54" s="2">
        <v>0</v>
      </c>
      <c r="F54" s="20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0</v>
      </c>
      <c r="O54" s="15">
        <v>0</v>
      </c>
    </row>
    <row r="55" spans="1:15" ht="15.75" customHeight="1" hidden="1">
      <c r="A55" s="19" t="s">
        <v>46</v>
      </c>
      <c r="B55" s="2">
        <f>SUM(C55:N55)</f>
        <v>0</v>
      </c>
      <c r="C55" s="2">
        <f>C56+C57</f>
        <v>0</v>
      </c>
      <c r="D55" s="2">
        <f>D56+D57</f>
        <v>0</v>
      </c>
      <c r="E55" s="2">
        <v>0</v>
      </c>
      <c r="F55" s="20">
        <f aca="true" t="shared" si="10" ref="F55:N55">F56+F57</f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2">
        <f t="shared" si="10"/>
        <v>0</v>
      </c>
      <c r="O55" s="15">
        <v>0</v>
      </c>
    </row>
    <row r="56" spans="1:15" ht="15.75" customHeight="1" hidden="1">
      <c r="A56" s="19" t="s">
        <v>47</v>
      </c>
      <c r="B56" s="2">
        <v>0</v>
      </c>
      <c r="C56" s="2">
        <v>0</v>
      </c>
      <c r="D56" s="2">
        <v>0</v>
      </c>
      <c r="E56" s="2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v>0</v>
      </c>
    </row>
    <row r="57" spans="1:15" ht="15.75" customHeight="1" hidden="1">
      <c r="A57" s="19" t="s">
        <v>48</v>
      </c>
      <c r="B57" s="2">
        <v>0</v>
      </c>
      <c r="C57" s="2">
        <v>0</v>
      </c>
      <c r="D57" s="2">
        <v>0</v>
      </c>
      <c r="E57" s="2">
        <v>0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0</v>
      </c>
      <c r="O57" s="15">
        <v>0</v>
      </c>
    </row>
    <row r="58" spans="1:15" ht="15.75" customHeight="1" hidden="1">
      <c r="A58" s="30" t="s">
        <v>49</v>
      </c>
      <c r="B58" s="31">
        <f>SUM(C58:N58)</f>
        <v>0</v>
      </c>
      <c r="C58" s="31">
        <f>C59+C67+C68+C69+C70</f>
        <v>0</v>
      </c>
      <c r="D58" s="31">
        <f>D59+D67+D68+D69+D70</f>
        <v>0</v>
      </c>
      <c r="E58" s="31">
        <v>0</v>
      </c>
      <c r="F58" s="32">
        <f aca="true" t="shared" si="11" ref="F58:N58">F59+F67+F68+F69+F70</f>
        <v>0</v>
      </c>
      <c r="G58" s="33">
        <f t="shared" si="11"/>
        <v>0</v>
      </c>
      <c r="H58" s="33">
        <f t="shared" si="11"/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33">
        <f t="shared" si="11"/>
        <v>0</v>
      </c>
      <c r="M58" s="33">
        <f t="shared" si="11"/>
        <v>0</v>
      </c>
      <c r="N58" s="34">
        <f t="shared" si="11"/>
        <v>0</v>
      </c>
      <c r="O58" s="15">
        <v>0</v>
      </c>
    </row>
    <row r="59" spans="1:15" ht="15.75" customHeight="1" hidden="1">
      <c r="A59" s="19" t="s">
        <v>50</v>
      </c>
      <c r="B59" s="2">
        <f>SUM(C59:N59)</f>
        <v>0</v>
      </c>
      <c r="C59" s="2">
        <f>C60+C63+C64+C65+C66</f>
        <v>0</v>
      </c>
      <c r="D59" s="2">
        <f>D60+D63+D64+D65+D66</f>
        <v>0</v>
      </c>
      <c r="E59" s="2">
        <v>0</v>
      </c>
      <c r="F59" s="20">
        <f aca="true" t="shared" si="12" ref="F59:N59">F60+F63+F64+F65+F66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v>0</v>
      </c>
    </row>
    <row r="60" spans="1:15" ht="15.75" customHeight="1" hidden="1">
      <c r="A60" s="19" t="s">
        <v>51</v>
      </c>
      <c r="B60" s="2">
        <f>SUM(C60:N60)</f>
        <v>0</v>
      </c>
      <c r="C60" s="2">
        <f>C61+C62</f>
        <v>0</v>
      </c>
      <c r="D60" s="2">
        <f>D61+D62</f>
        <v>0</v>
      </c>
      <c r="E60" s="2">
        <v>0</v>
      </c>
      <c r="F60" s="20">
        <f aca="true" t="shared" si="13" ref="F60:N60">F61+F62</f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2">
        <f t="shared" si="13"/>
        <v>0</v>
      </c>
      <c r="O60" s="15">
        <v>0</v>
      </c>
    </row>
    <row r="61" spans="1:15" ht="15.75" customHeight="1" hidden="1">
      <c r="A61" s="19" t="s">
        <v>52</v>
      </c>
      <c r="B61" s="2">
        <v>0</v>
      </c>
      <c r="C61" s="2">
        <v>0</v>
      </c>
      <c r="D61" s="2">
        <v>0</v>
      </c>
      <c r="E61" s="2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v>0</v>
      </c>
    </row>
    <row r="62" spans="1:15" ht="15.75" customHeight="1" hidden="1">
      <c r="A62" s="19" t="s">
        <v>53</v>
      </c>
      <c r="B62" s="2">
        <v>0</v>
      </c>
      <c r="C62" s="2">
        <v>0</v>
      </c>
      <c r="D62" s="2">
        <v>0</v>
      </c>
      <c r="E62" s="2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v>0</v>
      </c>
    </row>
    <row r="63" spans="1:15" ht="15.75" customHeight="1" hidden="1">
      <c r="A63" s="19" t="s">
        <v>54</v>
      </c>
      <c r="B63" s="2">
        <v>0</v>
      </c>
      <c r="C63" s="2">
        <v>0</v>
      </c>
      <c r="D63" s="2">
        <v>0</v>
      </c>
      <c r="E63" s="2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v>0</v>
      </c>
    </row>
    <row r="64" spans="1:15" ht="15.75" customHeight="1" hidden="1">
      <c r="A64" s="19" t="s">
        <v>55</v>
      </c>
      <c r="B64" s="2">
        <v>0</v>
      </c>
      <c r="C64" s="2">
        <v>0</v>
      </c>
      <c r="D64" s="2">
        <v>0</v>
      </c>
      <c r="E64" s="2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v>0</v>
      </c>
    </row>
    <row r="65" spans="1:15" ht="15.75" customHeight="1" hidden="1">
      <c r="A65" s="19" t="s">
        <v>56</v>
      </c>
      <c r="B65" s="2">
        <v>0</v>
      </c>
      <c r="C65" s="2">
        <v>0</v>
      </c>
      <c r="D65" s="2">
        <v>0</v>
      </c>
      <c r="E65" s="2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v>0</v>
      </c>
    </row>
    <row r="66" spans="1:15" ht="15.75" customHeight="1" hidden="1">
      <c r="A66" s="19" t="s">
        <v>57</v>
      </c>
      <c r="B66" s="2">
        <v>0</v>
      </c>
      <c r="C66" s="2">
        <v>0</v>
      </c>
      <c r="D66" s="2">
        <v>0</v>
      </c>
      <c r="E66" s="2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v>0</v>
      </c>
    </row>
    <row r="67" spans="1:15" ht="15.75" customHeight="1" hidden="1">
      <c r="A67" s="19" t="s">
        <v>58</v>
      </c>
      <c r="B67" s="2">
        <v>0</v>
      </c>
      <c r="C67" s="2">
        <v>0</v>
      </c>
      <c r="D67" s="2">
        <v>0</v>
      </c>
      <c r="E67" s="2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v>0</v>
      </c>
    </row>
    <row r="68" spans="1:15" ht="15.75" customHeight="1" hidden="1">
      <c r="A68" s="19" t="s">
        <v>59</v>
      </c>
      <c r="B68" s="2">
        <v>0</v>
      </c>
      <c r="C68" s="2">
        <v>0</v>
      </c>
      <c r="D68" s="2">
        <v>0</v>
      </c>
      <c r="E68" s="2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v>0</v>
      </c>
    </row>
    <row r="69" spans="1:15" ht="15.75" customHeight="1" hidden="1">
      <c r="A69" s="19" t="s">
        <v>60</v>
      </c>
      <c r="B69" s="2">
        <v>0</v>
      </c>
      <c r="C69" s="2">
        <v>0</v>
      </c>
      <c r="D69" s="2">
        <v>0</v>
      </c>
      <c r="E69" s="2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v>0</v>
      </c>
    </row>
    <row r="70" spans="1:15" ht="15.75" customHeight="1" hidden="1">
      <c r="A70" s="19" t="s">
        <v>61</v>
      </c>
      <c r="B70" s="2">
        <v>0</v>
      </c>
      <c r="C70" s="2">
        <v>0</v>
      </c>
      <c r="D70" s="2">
        <v>0</v>
      </c>
      <c r="E70" s="2">
        <v>0</v>
      </c>
      <c r="F70" s="20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2">
        <v>0</v>
      </c>
      <c r="O70" s="15">
        <v>0</v>
      </c>
    </row>
    <row r="71" spans="1:15" ht="15.75" customHeight="1">
      <c r="A71" s="17" t="s">
        <v>62</v>
      </c>
      <c r="B71" s="18">
        <f>SUM(C71:N71)</f>
        <v>177.26399999999998</v>
      </c>
      <c r="C71" s="18">
        <f>C72+C73+C74+C75+C76+C77</f>
        <v>14.647</v>
      </c>
      <c r="D71" s="18">
        <f>D72+D73+D74+D75+D76+D77</f>
        <v>14.647</v>
      </c>
      <c r="E71" s="18">
        <f>E77+E76+E75+E74+E73+E72</f>
        <v>16.147</v>
      </c>
      <c r="F71" s="27">
        <f aca="true" t="shared" si="14" ref="F71:N71">F72+F73+F74+F75+F76+F77</f>
        <v>14.647</v>
      </c>
      <c r="G71" s="28">
        <f t="shared" si="14"/>
        <v>14.647</v>
      </c>
      <c r="H71" s="28">
        <f t="shared" si="14"/>
        <v>14.647</v>
      </c>
      <c r="I71" s="28">
        <f t="shared" si="14"/>
        <v>14.647</v>
      </c>
      <c r="J71" s="28">
        <f t="shared" si="14"/>
        <v>14.647</v>
      </c>
      <c r="K71" s="28">
        <f t="shared" si="14"/>
        <v>14.647</v>
      </c>
      <c r="L71" s="28">
        <f t="shared" si="14"/>
        <v>14.647</v>
      </c>
      <c r="M71" s="28">
        <f t="shared" si="14"/>
        <v>14.647</v>
      </c>
      <c r="N71" s="28">
        <f t="shared" si="14"/>
        <v>14.647</v>
      </c>
      <c r="O71" s="15">
        <v>24.87030021211999</v>
      </c>
    </row>
    <row r="72" spans="1:15" ht="15.75" customHeight="1">
      <c r="A72" s="19" t="s">
        <v>63</v>
      </c>
      <c r="B72" s="2">
        <v>0</v>
      </c>
      <c r="C72" s="2">
        <v>0</v>
      </c>
      <c r="D72" s="2">
        <v>0</v>
      </c>
      <c r="E72" s="2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24">
        <v>0</v>
      </c>
    </row>
    <row r="73" spans="1:15" ht="15.75" customHeight="1">
      <c r="A73" s="19" t="s">
        <v>64</v>
      </c>
      <c r="B73" s="2">
        <v>0</v>
      </c>
      <c r="C73" s="2">
        <v>0</v>
      </c>
      <c r="D73" s="2">
        <v>0</v>
      </c>
      <c r="E73" s="2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24">
        <v>0</v>
      </c>
    </row>
    <row r="74" spans="1:15" ht="15.75" customHeight="1">
      <c r="A74" s="19" t="s">
        <v>65</v>
      </c>
      <c r="B74" s="2">
        <v>0</v>
      </c>
      <c r="C74" s="2">
        <v>0</v>
      </c>
      <c r="D74" s="2">
        <v>0</v>
      </c>
      <c r="E74" s="2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24">
        <v>0</v>
      </c>
    </row>
    <row r="75" spans="1:15" ht="15.75" customHeight="1">
      <c r="A75" s="19" t="s">
        <v>66</v>
      </c>
      <c r="B75" s="2">
        <v>0</v>
      </c>
      <c r="C75" s="2">
        <v>0</v>
      </c>
      <c r="D75" s="2">
        <v>0</v>
      </c>
      <c r="E75" s="2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24">
        <v>0</v>
      </c>
    </row>
    <row r="76" spans="1:15" ht="15.75" customHeight="1">
      <c r="A76" s="19" t="s">
        <v>67</v>
      </c>
      <c r="B76" s="2">
        <v>0</v>
      </c>
      <c r="C76" s="2">
        <v>0</v>
      </c>
      <c r="D76" s="2">
        <v>0</v>
      </c>
      <c r="E76" s="2">
        <v>0</v>
      </c>
      <c r="F76" s="20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2">
        <v>0</v>
      </c>
      <c r="O76" s="24">
        <v>0</v>
      </c>
    </row>
    <row r="77" spans="1:15" ht="15.75" customHeight="1">
      <c r="A77" s="19" t="s">
        <v>68</v>
      </c>
      <c r="B77" s="2">
        <f aca="true" t="shared" si="15" ref="B77:B94">SUM(C77:N77)</f>
        <v>177.26399999999998</v>
      </c>
      <c r="C77" s="2">
        <v>14.647</v>
      </c>
      <c r="D77" s="2">
        <v>14.647</v>
      </c>
      <c r="E77" s="2">
        <v>16.147</v>
      </c>
      <c r="F77" s="20">
        <v>14.647</v>
      </c>
      <c r="G77" s="21">
        <v>14.647</v>
      </c>
      <c r="H77" s="21">
        <v>14.647</v>
      </c>
      <c r="I77" s="21">
        <v>14.647</v>
      </c>
      <c r="J77" s="21">
        <v>14.647</v>
      </c>
      <c r="K77" s="21">
        <v>14.647</v>
      </c>
      <c r="L77" s="21">
        <v>14.647</v>
      </c>
      <c r="M77" s="21">
        <v>14.647</v>
      </c>
      <c r="N77" s="22">
        <v>14.647</v>
      </c>
      <c r="O77" s="24">
        <v>24.87030021211999</v>
      </c>
    </row>
    <row r="78" spans="1:15" s="39" customFormat="1" ht="15.75" customHeight="1">
      <c r="A78" s="14" t="s">
        <v>69</v>
      </c>
      <c r="B78" s="15">
        <f t="shared" si="15"/>
        <v>14934.752</v>
      </c>
      <c r="C78" s="15">
        <f>C79+C117+C126+C136+C157+C177+C197+C206+C214+C221+C222+C223+C224+C225</f>
        <v>1167.3859999999997</v>
      </c>
      <c r="D78" s="15">
        <f>D79+D117+D126+D136+D157+D177+D197+D206+D214+D221+D222+D223+D224+D225</f>
        <v>1132.57</v>
      </c>
      <c r="E78" s="15">
        <f>E79+E126</f>
        <v>1221.5700000000002</v>
      </c>
      <c r="F78" s="36">
        <f aca="true" t="shared" si="16" ref="F78:N78">F79+F117+F126+F136+F157+F177+F197+F206+F214+F221+F222+F223+F224+F225</f>
        <v>1309.656</v>
      </c>
      <c r="G78" s="37">
        <f t="shared" si="16"/>
        <v>1196.3070000000002</v>
      </c>
      <c r="H78" s="37">
        <f t="shared" si="16"/>
        <v>1280.277</v>
      </c>
      <c r="I78" s="37">
        <f t="shared" si="16"/>
        <v>1373.321</v>
      </c>
      <c r="J78" s="37">
        <f t="shared" si="16"/>
        <v>1381.909</v>
      </c>
      <c r="K78" s="37">
        <f t="shared" si="16"/>
        <v>1211.125</v>
      </c>
      <c r="L78" s="37">
        <f t="shared" si="16"/>
        <v>1205.8770000000004</v>
      </c>
      <c r="M78" s="37">
        <f t="shared" si="16"/>
        <v>1245.8770000000004</v>
      </c>
      <c r="N78" s="38">
        <f t="shared" si="16"/>
        <v>1208.8770000000004</v>
      </c>
      <c r="O78" s="15">
        <v>1507.3513366137563</v>
      </c>
    </row>
    <row r="79" spans="1:15" ht="15.75" customHeight="1">
      <c r="A79" s="17" t="s">
        <v>70</v>
      </c>
      <c r="B79" s="18">
        <f t="shared" si="15"/>
        <v>13125.832</v>
      </c>
      <c r="C79" s="18">
        <f>C80+C85+C90+C96+C102+C111+C112+C116</f>
        <v>1029.3369999999998</v>
      </c>
      <c r="D79" s="18">
        <f>D80+D85+D90+D96+D102+D111+D112+D116</f>
        <v>1001.2139999999999</v>
      </c>
      <c r="E79" s="18">
        <f>E80+E85+E90+E96+E102+E111+E112+E116</f>
        <v>1073.659</v>
      </c>
      <c r="F79" s="27">
        <f aca="true" t="shared" si="17" ref="F79:N79">F80+F85+F90+F96+F102+F111+F112+F116</f>
        <v>1126.7</v>
      </c>
      <c r="G79" s="28">
        <f t="shared" si="17"/>
        <v>1038.351</v>
      </c>
      <c r="H79" s="28">
        <f t="shared" si="17"/>
        <v>1112.321</v>
      </c>
      <c r="I79" s="28">
        <f t="shared" si="17"/>
        <v>1232.3649999999998</v>
      </c>
      <c r="J79" s="28">
        <f t="shared" si="17"/>
        <v>1240.953</v>
      </c>
      <c r="K79" s="28">
        <f t="shared" si="17"/>
        <v>1070.169</v>
      </c>
      <c r="L79" s="28">
        <f t="shared" si="17"/>
        <v>1064.9210000000003</v>
      </c>
      <c r="M79" s="28">
        <f t="shared" si="17"/>
        <v>1067.9210000000003</v>
      </c>
      <c r="N79" s="29">
        <f t="shared" si="17"/>
        <v>1067.9210000000003</v>
      </c>
      <c r="O79" s="15">
        <v>1313.4653533839937</v>
      </c>
    </row>
    <row r="80" spans="1:15" ht="33" customHeight="1">
      <c r="A80" s="40" t="s">
        <v>71</v>
      </c>
      <c r="B80" s="31">
        <f t="shared" si="15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8" ref="F80:N80">F81+F82+F83+F84</f>
        <v>82.36</v>
      </c>
      <c r="G80" s="33">
        <f t="shared" si="18"/>
        <v>30.440000000000005</v>
      </c>
      <c r="H80" s="33">
        <f t="shared" si="18"/>
        <v>54.410000000000004</v>
      </c>
      <c r="I80" s="33">
        <f t="shared" si="18"/>
        <v>78.934</v>
      </c>
      <c r="J80" s="33">
        <f t="shared" si="18"/>
        <v>56.822</v>
      </c>
      <c r="K80" s="33">
        <f t="shared" si="18"/>
        <v>36.038</v>
      </c>
      <c r="L80" s="33">
        <f t="shared" si="18"/>
        <v>28.79</v>
      </c>
      <c r="M80" s="33">
        <f t="shared" si="18"/>
        <v>28.79</v>
      </c>
      <c r="N80" s="34">
        <f t="shared" si="18"/>
        <v>28.79</v>
      </c>
      <c r="O80" s="15">
        <v>52.735019777365004</v>
      </c>
    </row>
    <row r="81" spans="1:15" ht="15.75" customHeight="1">
      <c r="A81" s="19" t="s">
        <v>72</v>
      </c>
      <c r="B81" s="2">
        <f t="shared" si="15"/>
        <v>162.01</v>
      </c>
      <c r="C81" s="2">
        <v>8</v>
      </c>
      <c r="D81" s="2">
        <v>8</v>
      </c>
      <c r="E81" s="2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4">
        <v>13.739</v>
      </c>
    </row>
    <row r="82" spans="1:15" ht="48.75" customHeight="1">
      <c r="A82" s="25" t="s">
        <v>73</v>
      </c>
      <c r="B82" s="2">
        <f t="shared" si="15"/>
        <v>207.59400000000005</v>
      </c>
      <c r="C82" s="2">
        <v>17.3</v>
      </c>
      <c r="D82" s="2">
        <v>17.3</v>
      </c>
      <c r="E82" s="2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4">
        <v>29.713</v>
      </c>
    </row>
    <row r="83" spans="1:15" ht="15.75" customHeight="1">
      <c r="A83" s="19" t="s">
        <v>74</v>
      </c>
      <c r="B83" s="2">
        <f t="shared" si="15"/>
        <v>41.88000000000002</v>
      </c>
      <c r="C83" s="2">
        <v>3.49</v>
      </c>
      <c r="D83" s="2">
        <v>3.49</v>
      </c>
      <c r="E83" s="2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4">
        <v>5.9830197773650005</v>
      </c>
    </row>
    <row r="84" spans="1:15" ht="15.75" customHeight="1">
      <c r="A84" s="19" t="s">
        <v>75</v>
      </c>
      <c r="B84" s="2">
        <f t="shared" si="15"/>
        <v>186.261</v>
      </c>
      <c r="C84" s="2">
        <v>10.23</v>
      </c>
      <c r="D84" s="2">
        <v>26.73</v>
      </c>
      <c r="E84" s="2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4">
        <v>3.3</v>
      </c>
    </row>
    <row r="85" spans="1:15" ht="37.5" customHeight="1">
      <c r="A85" s="40" t="s">
        <v>76</v>
      </c>
      <c r="B85" s="31">
        <f t="shared" si="15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19" ref="F85:N85">F86+F87+F88+F89</f>
        <v>164.622</v>
      </c>
      <c r="G85" s="33">
        <f t="shared" si="19"/>
        <v>164.621</v>
      </c>
      <c r="H85" s="33">
        <f t="shared" si="19"/>
        <v>214.621</v>
      </c>
      <c r="I85" s="33">
        <f t="shared" si="19"/>
        <v>264.621</v>
      </c>
      <c r="J85" s="33">
        <f t="shared" si="19"/>
        <v>314.62100000000004</v>
      </c>
      <c r="K85" s="33">
        <f t="shared" si="19"/>
        <v>164.621</v>
      </c>
      <c r="L85" s="33">
        <f t="shared" si="19"/>
        <v>164.621</v>
      </c>
      <c r="M85" s="33">
        <f t="shared" si="19"/>
        <v>164.621</v>
      </c>
      <c r="N85" s="34">
        <f t="shared" si="19"/>
        <v>164.621</v>
      </c>
      <c r="O85" s="15">
        <v>79.03526080687945</v>
      </c>
    </row>
    <row r="86" spans="1:15" ht="15.75" customHeight="1">
      <c r="A86" s="19" t="s">
        <v>77</v>
      </c>
      <c r="B86" s="2">
        <f t="shared" si="15"/>
        <v>1159.347</v>
      </c>
      <c r="C86" s="2">
        <v>74.8</v>
      </c>
      <c r="D86" s="2">
        <v>72.402</v>
      </c>
      <c r="E86" s="2">
        <v>64.145</v>
      </c>
      <c r="F86" s="20">
        <v>72</v>
      </c>
      <c r="G86" s="21">
        <v>72</v>
      </c>
      <c r="H86" s="21">
        <v>122</v>
      </c>
      <c r="I86" s="21">
        <v>172</v>
      </c>
      <c r="J86" s="21">
        <v>222</v>
      </c>
      <c r="K86" s="21">
        <v>72</v>
      </c>
      <c r="L86" s="21">
        <v>72</v>
      </c>
      <c r="M86" s="21">
        <v>72</v>
      </c>
      <c r="N86" s="22">
        <v>72</v>
      </c>
      <c r="O86" s="24">
        <v>15.318</v>
      </c>
    </row>
    <row r="87" spans="1:15" ht="48.75" customHeight="1">
      <c r="A87" s="25" t="s">
        <v>78</v>
      </c>
      <c r="B87" s="2">
        <f t="shared" si="15"/>
        <v>645.7979999999999</v>
      </c>
      <c r="C87" s="2">
        <v>51.4</v>
      </c>
      <c r="D87" s="2">
        <v>54.3</v>
      </c>
      <c r="E87" s="2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24">
        <v>53.04553653334022</v>
      </c>
    </row>
    <row r="88" spans="1:15" ht="15.75" customHeight="1">
      <c r="A88" s="19" t="s">
        <v>79</v>
      </c>
      <c r="B88" s="2">
        <f t="shared" si="15"/>
        <v>130.463</v>
      </c>
      <c r="C88" s="2">
        <v>10.38</v>
      </c>
      <c r="D88" s="2">
        <v>10.97</v>
      </c>
      <c r="E88" s="2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24">
        <v>10.671724273539231</v>
      </c>
    </row>
    <row r="89" spans="1:15" ht="15.75" customHeight="1">
      <c r="A89" s="19" t="s">
        <v>80</v>
      </c>
      <c r="B89" s="2">
        <f t="shared" si="15"/>
        <v>347.21799999999996</v>
      </c>
      <c r="C89" s="2">
        <v>21.274</v>
      </c>
      <c r="D89" s="2">
        <v>21.274</v>
      </c>
      <c r="E89" s="2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24">
        <v>0</v>
      </c>
    </row>
    <row r="90" spans="1:15" ht="48.75" customHeight="1">
      <c r="A90" s="40" t="s">
        <v>81</v>
      </c>
      <c r="B90" s="31">
        <f t="shared" si="15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0" ref="F90:N90">F91+F92+F93+F94</f>
        <v>483.688</v>
      </c>
      <c r="G90" s="33">
        <f t="shared" si="20"/>
        <v>471.01</v>
      </c>
      <c r="H90" s="33">
        <f t="shared" si="20"/>
        <v>471.01</v>
      </c>
      <c r="I90" s="33">
        <f t="shared" si="20"/>
        <v>471.01</v>
      </c>
      <c r="J90" s="33">
        <f t="shared" si="20"/>
        <v>471.01</v>
      </c>
      <c r="K90" s="33">
        <f t="shared" si="20"/>
        <v>471.01</v>
      </c>
      <c r="L90" s="33">
        <f t="shared" si="20"/>
        <v>471.01</v>
      </c>
      <c r="M90" s="33">
        <f t="shared" si="20"/>
        <v>476.01</v>
      </c>
      <c r="N90" s="34">
        <f t="shared" si="20"/>
        <v>476.01</v>
      </c>
      <c r="O90" s="15">
        <v>363.07920288327585</v>
      </c>
    </row>
    <row r="91" spans="1:15" ht="15.75" customHeight="1">
      <c r="A91" s="19" t="s">
        <v>82</v>
      </c>
      <c r="B91" s="2">
        <f t="shared" si="15"/>
        <v>463.773</v>
      </c>
      <c r="C91" s="2">
        <v>47.4</v>
      </c>
      <c r="D91" s="2">
        <v>45.322</v>
      </c>
      <c r="E91" s="2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4">
        <v>45.35306426732828</v>
      </c>
    </row>
    <row r="92" spans="1:15" ht="45" customHeight="1">
      <c r="A92" s="25" t="s">
        <v>83</v>
      </c>
      <c r="B92" s="2">
        <f t="shared" si="15"/>
        <v>3899.375000000001</v>
      </c>
      <c r="C92" s="2">
        <v>280.79</v>
      </c>
      <c r="D92" s="2">
        <v>288.3</v>
      </c>
      <c r="E92" s="2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4">
        <v>254.50810261386198</v>
      </c>
    </row>
    <row r="93" spans="1:15" ht="15.75" customHeight="1">
      <c r="A93" s="19" t="s">
        <v>84</v>
      </c>
      <c r="B93" s="2">
        <f t="shared" si="15"/>
        <v>836.5630000000001</v>
      </c>
      <c r="C93" s="2">
        <v>61.16</v>
      </c>
      <c r="D93" s="2">
        <v>62.68</v>
      </c>
      <c r="E93" s="2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4">
        <v>51.17581387172413</v>
      </c>
    </row>
    <row r="94" spans="1:15" ht="15.75" customHeight="1">
      <c r="A94" s="19" t="s">
        <v>85</v>
      </c>
      <c r="B94" s="2">
        <f t="shared" si="15"/>
        <v>283.826</v>
      </c>
      <c r="C94" s="2">
        <v>46.682</v>
      </c>
      <c r="D94" s="2">
        <v>20</v>
      </c>
      <c r="E94" s="2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4">
        <v>12.042222130361475</v>
      </c>
    </row>
    <row r="95" spans="1:15" ht="15.75" customHeight="1">
      <c r="A95" s="2"/>
      <c r="B95" s="2"/>
      <c r="C95" s="2"/>
      <c r="D95" s="2"/>
      <c r="E95" s="2"/>
      <c r="F95" s="20"/>
      <c r="G95" s="21"/>
      <c r="H95" s="21"/>
      <c r="I95" s="21"/>
      <c r="J95" s="21"/>
      <c r="K95" s="21"/>
      <c r="L95" s="21"/>
      <c r="M95" s="21"/>
      <c r="N95" s="22"/>
      <c r="O95" s="24">
        <v>0</v>
      </c>
    </row>
    <row r="96" spans="1:15" ht="31.5" customHeight="1">
      <c r="A96" s="40" t="s">
        <v>86</v>
      </c>
      <c r="B96" s="31">
        <f aca="true" t="shared" si="21" ref="B96:B102">SUM(C96:N96)</f>
        <v>3276.824</v>
      </c>
      <c r="C96" s="31">
        <f>C97+C98+C99+C100+C101</f>
        <v>222.366</v>
      </c>
      <c r="D96" s="31">
        <f>D97+D98+D99+D100+D101</f>
        <v>222.366</v>
      </c>
      <c r="E96" s="31">
        <f>E97+E98+E99+E100+E101</f>
        <v>265.66200000000003</v>
      </c>
      <c r="F96" s="32">
        <f aca="true" t="shared" si="22" ref="F96:N96">F97+F98+F99+F100+F101</f>
        <v>287.3299999999999</v>
      </c>
      <c r="G96" s="33">
        <f t="shared" si="22"/>
        <v>263.5799999999999</v>
      </c>
      <c r="H96" s="33">
        <f t="shared" si="22"/>
        <v>263.5799999999999</v>
      </c>
      <c r="I96" s="33">
        <f t="shared" si="22"/>
        <v>307.74</v>
      </c>
      <c r="J96" s="33">
        <f t="shared" si="22"/>
        <v>288.44</v>
      </c>
      <c r="K96" s="33">
        <f t="shared" si="22"/>
        <v>288.44</v>
      </c>
      <c r="L96" s="33">
        <f t="shared" si="22"/>
        <v>290.44</v>
      </c>
      <c r="M96" s="33">
        <f t="shared" si="22"/>
        <v>288.44</v>
      </c>
      <c r="N96" s="33">
        <f t="shared" si="22"/>
        <v>288.44</v>
      </c>
      <c r="O96" s="15">
        <v>331.79554018088885</v>
      </c>
    </row>
    <row r="97" spans="1:15" ht="15.75" customHeight="1">
      <c r="A97" s="19" t="s">
        <v>87</v>
      </c>
      <c r="B97" s="2">
        <f t="shared" si="21"/>
        <v>2488.178</v>
      </c>
      <c r="C97" s="2">
        <v>171.353</v>
      </c>
      <c r="D97" s="2">
        <v>171.353</v>
      </c>
      <c r="E97" s="2">
        <v>171.352</v>
      </c>
      <c r="F97" s="20">
        <v>205.64</v>
      </c>
      <c r="G97" s="21">
        <v>205.64</v>
      </c>
      <c r="H97" s="21">
        <v>205.64</v>
      </c>
      <c r="I97" s="21">
        <v>226.2</v>
      </c>
      <c r="J97" s="21">
        <v>226.2</v>
      </c>
      <c r="K97" s="21">
        <v>226.2</v>
      </c>
      <c r="L97" s="21">
        <v>226.2</v>
      </c>
      <c r="M97" s="21">
        <v>226.2</v>
      </c>
      <c r="N97" s="22">
        <v>226.2</v>
      </c>
      <c r="O97" s="24">
        <v>245.8678355822547</v>
      </c>
    </row>
    <row r="98" spans="1:15" ht="15.75" customHeight="1">
      <c r="A98" s="19" t="s">
        <v>88</v>
      </c>
      <c r="B98" s="2">
        <f t="shared" si="21"/>
        <v>502.58</v>
      </c>
      <c r="C98" s="2">
        <v>34.613</v>
      </c>
      <c r="D98" s="2">
        <v>34.613</v>
      </c>
      <c r="E98" s="2">
        <v>34.594</v>
      </c>
      <c r="F98" s="20">
        <v>41.54</v>
      </c>
      <c r="G98" s="21">
        <v>41.54</v>
      </c>
      <c r="H98" s="21">
        <v>41.54</v>
      </c>
      <c r="I98" s="21">
        <v>45.69</v>
      </c>
      <c r="J98" s="21">
        <v>45.69</v>
      </c>
      <c r="K98" s="21">
        <v>45.69</v>
      </c>
      <c r="L98" s="21">
        <v>45.69</v>
      </c>
      <c r="M98" s="21">
        <v>45.69</v>
      </c>
      <c r="N98" s="22">
        <v>45.69</v>
      </c>
      <c r="O98" s="24">
        <v>49.43231343231547</v>
      </c>
    </row>
    <row r="99" spans="1:15" ht="29.25" customHeight="1">
      <c r="A99" s="25" t="s">
        <v>166</v>
      </c>
      <c r="B99" s="2">
        <f t="shared" si="21"/>
        <v>184.527</v>
      </c>
      <c r="C99" s="2">
        <v>13.75</v>
      </c>
      <c r="D99" s="2">
        <v>13.75</v>
      </c>
      <c r="E99" s="2">
        <v>33.277</v>
      </c>
      <c r="F99" s="20">
        <v>13.75</v>
      </c>
      <c r="G99" s="21">
        <v>13.75</v>
      </c>
      <c r="H99" s="21">
        <v>13.75</v>
      </c>
      <c r="I99" s="21">
        <v>13.75</v>
      </c>
      <c r="J99" s="21">
        <v>13.75</v>
      </c>
      <c r="K99" s="21">
        <v>13.75</v>
      </c>
      <c r="L99" s="21">
        <v>13.75</v>
      </c>
      <c r="M99" s="21">
        <v>13.75</v>
      </c>
      <c r="N99" s="22">
        <v>13.75</v>
      </c>
      <c r="O99" s="24">
        <v>3.152608525797747</v>
      </c>
    </row>
    <row r="100" spans="1:15" ht="29.25" customHeight="1">
      <c r="A100" s="25" t="s">
        <v>89</v>
      </c>
      <c r="B100" s="2">
        <f t="shared" si="21"/>
        <v>45.54699999999998</v>
      </c>
      <c r="C100" s="2">
        <v>2.65</v>
      </c>
      <c r="D100" s="2">
        <v>2.65</v>
      </c>
      <c r="E100" s="2">
        <v>15.497</v>
      </c>
      <c r="F100" s="20">
        <v>2.65</v>
      </c>
      <c r="G100" s="21">
        <v>2.65</v>
      </c>
      <c r="H100" s="21">
        <v>2.65</v>
      </c>
      <c r="I100" s="21">
        <v>2.8</v>
      </c>
      <c r="J100" s="21">
        <v>2.8</v>
      </c>
      <c r="K100" s="21">
        <v>2.8</v>
      </c>
      <c r="L100" s="21">
        <v>2.8</v>
      </c>
      <c r="M100" s="21">
        <v>2.8</v>
      </c>
      <c r="N100" s="22">
        <v>2.8</v>
      </c>
      <c r="O100" s="24">
        <v>0</v>
      </c>
    </row>
    <row r="101" spans="1:15" ht="29.25" customHeight="1">
      <c r="A101" s="25" t="s">
        <v>90</v>
      </c>
      <c r="B101" s="2">
        <f t="shared" si="21"/>
        <v>55.992000000000004</v>
      </c>
      <c r="C101" s="2">
        <v>0</v>
      </c>
      <c r="D101" s="2">
        <v>0</v>
      </c>
      <c r="E101" s="2">
        <v>10.942</v>
      </c>
      <c r="F101" s="20">
        <v>23.75</v>
      </c>
      <c r="G101" s="21">
        <v>0</v>
      </c>
      <c r="H101" s="21">
        <v>0</v>
      </c>
      <c r="I101" s="21">
        <v>19.3</v>
      </c>
      <c r="J101" s="21">
        <v>0</v>
      </c>
      <c r="K101" s="21">
        <v>0</v>
      </c>
      <c r="L101" s="21">
        <v>2</v>
      </c>
      <c r="M101" s="21">
        <v>0</v>
      </c>
      <c r="N101" s="22">
        <v>0</v>
      </c>
      <c r="O101" s="24">
        <v>33.34278264052099</v>
      </c>
    </row>
    <row r="102" spans="1:15" s="46" customFormat="1" ht="29.25" customHeight="1">
      <c r="A102" s="41" t="s">
        <v>91</v>
      </c>
      <c r="B102" s="42">
        <f t="shared" si="21"/>
        <v>720.8040000000001</v>
      </c>
      <c r="C102" s="42">
        <v>58.3</v>
      </c>
      <c r="D102" s="42">
        <v>59.6</v>
      </c>
      <c r="E102" s="42">
        <v>66.504</v>
      </c>
      <c r="F102" s="43">
        <v>59.6</v>
      </c>
      <c r="G102" s="44">
        <v>59.6</v>
      </c>
      <c r="H102" s="44">
        <v>59.6</v>
      </c>
      <c r="I102" s="44">
        <v>59.6</v>
      </c>
      <c r="J102" s="44">
        <v>59.6</v>
      </c>
      <c r="K102" s="44">
        <v>59.6</v>
      </c>
      <c r="L102" s="44">
        <v>59.6</v>
      </c>
      <c r="M102" s="44">
        <v>59.6</v>
      </c>
      <c r="N102" s="45">
        <v>59.6</v>
      </c>
      <c r="O102" s="15">
        <v>85.28787046484565</v>
      </c>
    </row>
    <row r="103" spans="1:15" ht="15.75" customHeight="1">
      <c r="A103" s="19" t="s">
        <v>92</v>
      </c>
      <c r="B103" s="2"/>
      <c r="C103" s="2"/>
      <c r="D103" s="2"/>
      <c r="E103" s="2"/>
      <c r="F103" s="20"/>
      <c r="G103" s="21"/>
      <c r="H103" s="21"/>
      <c r="I103" s="21"/>
      <c r="J103" s="21"/>
      <c r="K103" s="21"/>
      <c r="L103" s="21"/>
      <c r="M103" s="21"/>
      <c r="N103" s="22"/>
      <c r="O103" s="24">
        <v>23.816383897248627</v>
      </c>
    </row>
    <row r="104" spans="1:15" ht="15.75" customHeight="1">
      <c r="A104" s="19" t="s">
        <v>93</v>
      </c>
      <c r="B104" s="2"/>
      <c r="C104" s="2"/>
      <c r="D104" s="2"/>
      <c r="E104" s="2"/>
      <c r="F104" s="20"/>
      <c r="G104" s="21"/>
      <c r="H104" s="21"/>
      <c r="I104" s="21"/>
      <c r="J104" s="21"/>
      <c r="K104" s="21"/>
      <c r="L104" s="21"/>
      <c r="M104" s="21"/>
      <c r="N104" s="22"/>
      <c r="O104" s="24">
        <v>27.951291065718387</v>
      </c>
    </row>
    <row r="105" spans="1:15" ht="15.75" customHeight="1">
      <c r="A105" s="19" t="s">
        <v>94</v>
      </c>
      <c r="B105" s="2"/>
      <c r="C105" s="2"/>
      <c r="D105" s="2"/>
      <c r="E105" s="2"/>
      <c r="F105" s="20"/>
      <c r="G105" s="21"/>
      <c r="H105" s="21"/>
      <c r="I105" s="21"/>
      <c r="J105" s="21"/>
      <c r="K105" s="21"/>
      <c r="L105" s="21"/>
      <c r="M105" s="21"/>
      <c r="N105" s="22"/>
      <c r="O105" s="24">
        <v>27.014146545688217</v>
      </c>
    </row>
    <row r="106" spans="1:15" ht="15.75" customHeight="1">
      <c r="A106" s="19" t="s">
        <v>95</v>
      </c>
      <c r="B106" s="2"/>
      <c r="C106" s="2"/>
      <c r="D106" s="2"/>
      <c r="E106" s="2"/>
      <c r="F106" s="20"/>
      <c r="G106" s="21"/>
      <c r="H106" s="21"/>
      <c r="I106" s="21"/>
      <c r="J106" s="21"/>
      <c r="K106" s="21"/>
      <c r="L106" s="21"/>
      <c r="M106" s="21"/>
      <c r="N106" s="22"/>
      <c r="O106" s="24">
        <v>1.0654442975568916</v>
      </c>
    </row>
    <row r="107" spans="1:15" ht="15.75" customHeight="1">
      <c r="A107" s="19" t="s">
        <v>96</v>
      </c>
      <c r="B107" s="2"/>
      <c r="C107" s="2"/>
      <c r="D107" s="2"/>
      <c r="E107" s="2"/>
      <c r="F107" s="20"/>
      <c r="G107" s="21"/>
      <c r="H107" s="21"/>
      <c r="I107" s="21"/>
      <c r="J107" s="21"/>
      <c r="K107" s="21"/>
      <c r="L107" s="21"/>
      <c r="M107" s="21"/>
      <c r="N107" s="22"/>
      <c r="O107" s="24">
        <v>0.887245479272422</v>
      </c>
    </row>
    <row r="108" spans="1:15" ht="15.75" customHeight="1">
      <c r="A108" s="19" t="s">
        <v>97</v>
      </c>
      <c r="B108" s="2"/>
      <c r="C108" s="2"/>
      <c r="D108" s="2"/>
      <c r="E108" s="2"/>
      <c r="F108" s="20"/>
      <c r="G108" s="21"/>
      <c r="H108" s="21"/>
      <c r="I108" s="21"/>
      <c r="J108" s="21"/>
      <c r="K108" s="21"/>
      <c r="L108" s="21"/>
      <c r="M108" s="21"/>
      <c r="N108" s="22"/>
      <c r="O108" s="24">
        <v>0.1781988182844696</v>
      </c>
    </row>
    <row r="109" spans="1:15" ht="15.75" customHeight="1">
      <c r="A109" s="19" t="s">
        <v>98</v>
      </c>
      <c r="B109" s="2"/>
      <c r="C109" s="2"/>
      <c r="D109" s="2"/>
      <c r="E109" s="2"/>
      <c r="F109" s="20"/>
      <c r="G109" s="21"/>
      <c r="H109" s="21"/>
      <c r="I109" s="21"/>
      <c r="J109" s="21"/>
      <c r="K109" s="21"/>
      <c r="L109" s="21"/>
      <c r="M109" s="21"/>
      <c r="N109" s="22"/>
      <c r="O109" s="24">
        <v>0</v>
      </c>
    </row>
    <row r="110" spans="1:15" ht="15.75" customHeight="1">
      <c r="A110" s="19" t="s">
        <v>99</v>
      </c>
      <c r="B110" s="2"/>
      <c r="C110" s="2"/>
      <c r="D110" s="2"/>
      <c r="E110" s="2"/>
      <c r="F110" s="20"/>
      <c r="G110" s="21"/>
      <c r="H110" s="21"/>
      <c r="I110" s="21"/>
      <c r="J110" s="21"/>
      <c r="K110" s="21"/>
      <c r="L110" s="21"/>
      <c r="M110" s="21"/>
      <c r="N110" s="22"/>
      <c r="O110" s="24">
        <v>5.4406046586335375</v>
      </c>
    </row>
    <row r="111" spans="1:15" s="46" customFormat="1" ht="30" customHeight="1">
      <c r="A111" s="41" t="s">
        <v>100</v>
      </c>
      <c r="B111" s="42">
        <f>SUM(C111:N111)</f>
        <v>169.161</v>
      </c>
      <c r="C111" s="42">
        <v>29.785</v>
      </c>
      <c r="D111" s="42">
        <v>11.9</v>
      </c>
      <c r="E111" s="42">
        <v>12.216</v>
      </c>
      <c r="F111" s="43">
        <v>11.9</v>
      </c>
      <c r="G111" s="44">
        <v>11.9</v>
      </c>
      <c r="H111" s="44">
        <v>11.9</v>
      </c>
      <c r="I111" s="44">
        <v>13.26</v>
      </c>
      <c r="J111" s="44">
        <v>13.26</v>
      </c>
      <c r="K111" s="44">
        <v>13.26</v>
      </c>
      <c r="L111" s="44">
        <v>13.26</v>
      </c>
      <c r="M111" s="44">
        <v>13.26</v>
      </c>
      <c r="N111" s="45">
        <v>13.26</v>
      </c>
      <c r="O111" s="15">
        <v>22.304258385546788</v>
      </c>
    </row>
    <row r="112" spans="1:15" s="46" customFormat="1" ht="49.5" customHeight="1">
      <c r="A112" s="41" t="s">
        <v>101</v>
      </c>
      <c r="B112" s="42">
        <f>SUM(C112:N112)</f>
        <v>292.7179999999999</v>
      </c>
      <c r="C112" s="42">
        <v>30.18</v>
      </c>
      <c r="D112" s="42">
        <v>30.18</v>
      </c>
      <c r="E112" s="42">
        <v>77.558</v>
      </c>
      <c r="F112" s="43">
        <v>17.2</v>
      </c>
      <c r="G112" s="44">
        <v>17.2</v>
      </c>
      <c r="H112" s="44">
        <v>17.2</v>
      </c>
      <c r="I112" s="44">
        <v>17.2</v>
      </c>
      <c r="J112" s="44">
        <v>17.2</v>
      </c>
      <c r="K112" s="44">
        <v>17.2</v>
      </c>
      <c r="L112" s="44">
        <v>17.2</v>
      </c>
      <c r="M112" s="44">
        <v>17.2</v>
      </c>
      <c r="N112" s="45">
        <v>17.2</v>
      </c>
      <c r="O112" s="15">
        <v>33.147200885192234</v>
      </c>
    </row>
    <row r="113" spans="1:15" ht="15.75" customHeight="1">
      <c r="A113" s="19" t="s">
        <v>102</v>
      </c>
      <c r="B113" s="2"/>
      <c r="C113" s="2"/>
      <c r="D113" s="2"/>
      <c r="E113" s="2"/>
      <c r="F113" s="20"/>
      <c r="G113" s="21"/>
      <c r="H113" s="21"/>
      <c r="I113" s="21"/>
      <c r="J113" s="21"/>
      <c r="K113" s="21"/>
      <c r="L113" s="21"/>
      <c r="M113" s="21"/>
      <c r="N113" s="22"/>
      <c r="O113" s="24">
        <v>24.110281164064812</v>
      </c>
    </row>
    <row r="114" spans="1:15" ht="15.75" customHeight="1">
      <c r="A114" s="19" t="s">
        <v>103</v>
      </c>
      <c r="B114" s="2"/>
      <c r="C114" s="2"/>
      <c r="D114" s="2"/>
      <c r="E114" s="2"/>
      <c r="F114" s="20"/>
      <c r="G114" s="21"/>
      <c r="H114" s="21"/>
      <c r="I114" s="21"/>
      <c r="J114" s="21"/>
      <c r="K114" s="21"/>
      <c r="L114" s="21"/>
      <c r="M114" s="21"/>
      <c r="N114" s="22"/>
      <c r="O114" s="24">
        <v>8.754354982956025</v>
      </c>
    </row>
    <row r="115" spans="1:15" ht="15.75" customHeight="1">
      <c r="A115" s="19" t="s">
        <v>104</v>
      </c>
      <c r="B115" s="2"/>
      <c r="C115" s="2"/>
      <c r="D115" s="2"/>
      <c r="E115" s="2"/>
      <c r="F115" s="20"/>
      <c r="G115" s="21"/>
      <c r="H115" s="21"/>
      <c r="I115" s="21"/>
      <c r="J115" s="21"/>
      <c r="K115" s="21"/>
      <c r="L115" s="21"/>
      <c r="M115" s="21"/>
      <c r="N115" s="22"/>
      <c r="O115" s="24">
        <v>0.28256473817139693</v>
      </c>
    </row>
    <row r="116" spans="1:15" s="52" customFormat="1" ht="15.75" customHeight="1">
      <c r="A116" s="47" t="s">
        <v>105</v>
      </c>
      <c r="B116" s="48">
        <f>SUM(C116:N116)</f>
        <v>302.217</v>
      </c>
      <c r="C116" s="48">
        <v>55.8</v>
      </c>
      <c r="D116" s="48">
        <v>46.4</v>
      </c>
      <c r="E116" s="48">
        <v>20.017</v>
      </c>
      <c r="F116" s="49">
        <v>20</v>
      </c>
      <c r="G116" s="50">
        <v>20</v>
      </c>
      <c r="H116" s="50">
        <v>20</v>
      </c>
      <c r="I116" s="50">
        <v>20</v>
      </c>
      <c r="J116" s="50">
        <v>20</v>
      </c>
      <c r="K116" s="50">
        <v>20</v>
      </c>
      <c r="L116" s="50">
        <v>20</v>
      </c>
      <c r="M116" s="50">
        <v>20</v>
      </c>
      <c r="N116" s="51">
        <v>20</v>
      </c>
      <c r="O116" s="15">
        <v>346.081</v>
      </c>
    </row>
    <row r="117" spans="1:15" ht="15.75" customHeight="1" hidden="1">
      <c r="A117" s="17" t="s">
        <v>106</v>
      </c>
      <c r="B117" s="18">
        <f>SUM(C117:N117)</f>
        <v>0</v>
      </c>
      <c r="C117" s="18">
        <f aca="true" t="shared" si="23" ref="C117:N117">C118+C122+C123+C124+C125</f>
        <v>0</v>
      </c>
      <c r="D117" s="18">
        <f t="shared" si="23"/>
        <v>0</v>
      </c>
      <c r="E117" s="18">
        <f t="shared" si="23"/>
        <v>0</v>
      </c>
      <c r="F117" s="27">
        <f t="shared" si="23"/>
        <v>0</v>
      </c>
      <c r="G117" s="28">
        <f t="shared" si="23"/>
        <v>0</v>
      </c>
      <c r="H117" s="28">
        <f t="shared" si="23"/>
        <v>0</v>
      </c>
      <c r="I117" s="28">
        <f t="shared" si="23"/>
        <v>0</v>
      </c>
      <c r="J117" s="28">
        <f t="shared" si="23"/>
        <v>0</v>
      </c>
      <c r="K117" s="28">
        <f t="shared" si="23"/>
        <v>0</v>
      </c>
      <c r="L117" s="28">
        <f t="shared" si="23"/>
        <v>0</v>
      </c>
      <c r="M117" s="28">
        <f t="shared" si="23"/>
        <v>0</v>
      </c>
      <c r="N117" s="29">
        <f t="shared" si="23"/>
        <v>0</v>
      </c>
      <c r="O117" s="15">
        <v>0</v>
      </c>
    </row>
    <row r="118" spans="1:15" ht="15.75" customHeight="1" hidden="1">
      <c r="A118" s="30" t="s">
        <v>107</v>
      </c>
      <c r="B118" s="31">
        <f>SUM(C118:N118)</f>
        <v>0</v>
      </c>
      <c r="C118" s="31">
        <f aca="true" t="shared" si="24" ref="C118:N118">C119+C120+C121</f>
        <v>0</v>
      </c>
      <c r="D118" s="31">
        <f t="shared" si="24"/>
        <v>0</v>
      </c>
      <c r="E118" s="31">
        <f t="shared" si="24"/>
        <v>0</v>
      </c>
      <c r="F118" s="32">
        <f t="shared" si="24"/>
        <v>0</v>
      </c>
      <c r="G118" s="33">
        <f t="shared" si="24"/>
        <v>0</v>
      </c>
      <c r="H118" s="33">
        <f t="shared" si="24"/>
        <v>0</v>
      </c>
      <c r="I118" s="33">
        <f t="shared" si="24"/>
        <v>0</v>
      </c>
      <c r="J118" s="33">
        <f t="shared" si="24"/>
        <v>0</v>
      </c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4">
        <f t="shared" si="24"/>
        <v>0</v>
      </c>
      <c r="O118" s="15">
        <v>0</v>
      </c>
    </row>
    <row r="119" spans="1:15" ht="15.75" customHeight="1" hidden="1">
      <c r="A119" s="19" t="s">
        <v>72</v>
      </c>
      <c r="B119" s="2">
        <v>0</v>
      </c>
      <c r="C119" s="2">
        <v>0</v>
      </c>
      <c r="D119" s="2">
        <v>0</v>
      </c>
      <c r="E119" s="2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v>0</v>
      </c>
    </row>
    <row r="120" spans="1:15" ht="15.75" customHeight="1" hidden="1">
      <c r="A120" s="19" t="s">
        <v>108</v>
      </c>
      <c r="B120" s="2">
        <v>0</v>
      </c>
      <c r="C120" s="2">
        <v>0</v>
      </c>
      <c r="D120" s="2">
        <v>0</v>
      </c>
      <c r="E120" s="2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v>0</v>
      </c>
    </row>
    <row r="121" spans="1:15" ht="15.75" customHeight="1" hidden="1">
      <c r="A121" s="19" t="s">
        <v>74</v>
      </c>
      <c r="B121" s="2">
        <v>0</v>
      </c>
      <c r="C121" s="2">
        <v>0</v>
      </c>
      <c r="D121" s="2">
        <v>0</v>
      </c>
      <c r="E121" s="2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v>0</v>
      </c>
    </row>
    <row r="122" spans="1:15" ht="15.75" customHeight="1" hidden="1">
      <c r="A122" s="19" t="s">
        <v>109</v>
      </c>
      <c r="B122" s="2">
        <v>0</v>
      </c>
      <c r="C122" s="2">
        <v>0</v>
      </c>
      <c r="D122" s="2">
        <v>0</v>
      </c>
      <c r="E122" s="2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v>0</v>
      </c>
    </row>
    <row r="123" spans="1:15" ht="15.75" customHeight="1" hidden="1">
      <c r="A123" s="19" t="s">
        <v>110</v>
      </c>
      <c r="B123" s="2">
        <v>0</v>
      </c>
      <c r="C123" s="2">
        <v>0</v>
      </c>
      <c r="D123" s="2">
        <v>0</v>
      </c>
      <c r="E123" s="2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v>0</v>
      </c>
    </row>
    <row r="124" spans="1:15" ht="15.75" customHeight="1" hidden="1">
      <c r="A124" s="19" t="s">
        <v>111</v>
      </c>
      <c r="B124" s="2">
        <v>0</v>
      </c>
      <c r="C124" s="2">
        <v>0</v>
      </c>
      <c r="D124" s="2">
        <v>0</v>
      </c>
      <c r="E124" s="2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v>0</v>
      </c>
    </row>
    <row r="125" spans="1:15" ht="15.75" customHeight="1" hidden="1">
      <c r="A125" s="19" t="s">
        <v>112</v>
      </c>
      <c r="B125" s="2">
        <v>0</v>
      </c>
      <c r="C125" s="2">
        <v>0</v>
      </c>
      <c r="D125" s="2">
        <v>0</v>
      </c>
      <c r="E125" s="2">
        <v>0</v>
      </c>
      <c r="F125" s="20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2">
        <v>0</v>
      </c>
      <c r="O125" s="15">
        <v>0</v>
      </c>
    </row>
    <row r="126" spans="1:15" ht="15.75" customHeight="1">
      <c r="A126" s="17" t="s">
        <v>113</v>
      </c>
      <c r="B126" s="18">
        <f aca="true" t="shared" si="25" ref="B126:B133">SUM(C126:N126)</f>
        <v>1661.9200000000005</v>
      </c>
      <c r="C126" s="18">
        <f>C127+C128+C129+C130+C131+C132+C133+C134+C135</f>
        <v>138.049</v>
      </c>
      <c r="D126" s="18">
        <f>D127+D128+D129+D130+D131+D132+D133+D134+D135</f>
        <v>131.356</v>
      </c>
      <c r="E126" s="18">
        <v>147.911</v>
      </c>
      <c r="F126" s="27">
        <f aca="true" t="shared" si="26" ref="F126:N126">F127+F128+F129+F130+F131+F132+F133+F134+F135</f>
        <v>132.95600000000002</v>
      </c>
      <c r="G126" s="28">
        <f t="shared" si="26"/>
        <v>132.95600000000002</v>
      </c>
      <c r="H126" s="28">
        <f t="shared" si="26"/>
        <v>132.95600000000002</v>
      </c>
      <c r="I126" s="28">
        <f t="shared" si="26"/>
        <v>140.95600000000002</v>
      </c>
      <c r="J126" s="28">
        <f t="shared" si="26"/>
        <v>140.95600000000002</v>
      </c>
      <c r="K126" s="28">
        <f t="shared" si="26"/>
        <v>140.95600000000002</v>
      </c>
      <c r="L126" s="28">
        <f t="shared" si="26"/>
        <v>140.95600000000002</v>
      </c>
      <c r="M126" s="28">
        <f t="shared" si="26"/>
        <v>140.95600000000002</v>
      </c>
      <c r="N126" s="28">
        <f t="shared" si="26"/>
        <v>140.95600000000002</v>
      </c>
      <c r="O126" s="15">
        <v>148.76750618796638</v>
      </c>
    </row>
    <row r="127" spans="1:15" ht="15.75" customHeight="1">
      <c r="A127" s="19" t="s">
        <v>114</v>
      </c>
      <c r="B127" s="2">
        <f t="shared" si="25"/>
        <v>125.425</v>
      </c>
      <c r="C127" s="2">
        <v>10</v>
      </c>
      <c r="D127" s="2">
        <v>10</v>
      </c>
      <c r="E127" s="2">
        <v>15.425</v>
      </c>
      <c r="F127" s="20">
        <v>10</v>
      </c>
      <c r="G127" s="21">
        <v>10</v>
      </c>
      <c r="H127" s="21">
        <v>10</v>
      </c>
      <c r="I127" s="21">
        <v>10</v>
      </c>
      <c r="J127" s="21">
        <v>10</v>
      </c>
      <c r="K127" s="21">
        <v>10</v>
      </c>
      <c r="L127" s="21">
        <v>10</v>
      </c>
      <c r="M127" s="21">
        <v>10</v>
      </c>
      <c r="N127" s="22">
        <v>10</v>
      </c>
      <c r="O127" s="24">
        <v>22.787680202695896</v>
      </c>
    </row>
    <row r="128" spans="1:15" ht="15.75" customHeight="1">
      <c r="A128" s="19" t="s">
        <v>115</v>
      </c>
      <c r="B128" s="2">
        <f t="shared" si="25"/>
        <v>368.58799999999997</v>
      </c>
      <c r="C128" s="2">
        <v>35.093</v>
      </c>
      <c r="D128" s="2">
        <v>28.4</v>
      </c>
      <c r="E128" s="2">
        <v>35.095</v>
      </c>
      <c r="F128" s="20">
        <v>30</v>
      </c>
      <c r="G128" s="21">
        <v>30</v>
      </c>
      <c r="H128" s="21">
        <v>30</v>
      </c>
      <c r="I128" s="21">
        <v>30</v>
      </c>
      <c r="J128" s="21">
        <v>30</v>
      </c>
      <c r="K128" s="21">
        <v>30</v>
      </c>
      <c r="L128" s="21">
        <v>30</v>
      </c>
      <c r="M128" s="21">
        <v>30</v>
      </c>
      <c r="N128" s="22">
        <v>30</v>
      </c>
      <c r="O128" s="24">
        <v>30.960377618134842</v>
      </c>
    </row>
    <row r="129" spans="1:15" ht="15.75" customHeight="1">
      <c r="A129" s="19" t="s">
        <v>116</v>
      </c>
      <c r="B129" s="2">
        <f t="shared" si="25"/>
        <v>408.144</v>
      </c>
      <c r="C129" s="2">
        <v>34.012</v>
      </c>
      <c r="D129" s="2">
        <v>34.012</v>
      </c>
      <c r="E129" s="2">
        <v>34.012</v>
      </c>
      <c r="F129" s="20">
        <v>34.012</v>
      </c>
      <c r="G129" s="21">
        <v>34.012</v>
      </c>
      <c r="H129" s="21">
        <v>34.012</v>
      </c>
      <c r="I129" s="21">
        <v>34.012</v>
      </c>
      <c r="J129" s="21">
        <v>34.012</v>
      </c>
      <c r="K129" s="21">
        <v>34.012</v>
      </c>
      <c r="L129" s="21">
        <v>34.012</v>
      </c>
      <c r="M129" s="21">
        <v>34.012</v>
      </c>
      <c r="N129" s="22">
        <v>34.012</v>
      </c>
      <c r="O129" s="24">
        <v>32.271227511946904</v>
      </c>
    </row>
    <row r="130" spans="1:15" ht="15.75" customHeight="1">
      <c r="A130" s="19" t="s">
        <v>117</v>
      </c>
      <c r="B130" s="2">
        <f t="shared" si="25"/>
        <v>4.435</v>
      </c>
      <c r="C130" s="2">
        <v>0</v>
      </c>
      <c r="D130" s="2"/>
      <c r="E130" s="2">
        <v>4.435</v>
      </c>
      <c r="F130" s="20"/>
      <c r="G130" s="21"/>
      <c r="H130" s="21"/>
      <c r="I130" s="21"/>
      <c r="J130" s="21"/>
      <c r="K130" s="21"/>
      <c r="L130" s="21"/>
      <c r="M130" s="21"/>
      <c r="N130" s="22"/>
      <c r="O130" s="24">
        <v>4.28754306189221</v>
      </c>
    </row>
    <row r="131" spans="1:15" ht="15.75" customHeight="1">
      <c r="A131" s="19" t="s">
        <v>118</v>
      </c>
      <c r="B131" s="2">
        <f t="shared" si="25"/>
        <v>264</v>
      </c>
      <c r="C131" s="2">
        <v>22</v>
      </c>
      <c r="D131" s="2">
        <v>22</v>
      </c>
      <c r="E131" s="2">
        <v>22</v>
      </c>
      <c r="F131" s="20">
        <v>22</v>
      </c>
      <c r="G131" s="21">
        <v>22</v>
      </c>
      <c r="H131" s="21">
        <v>22</v>
      </c>
      <c r="I131" s="21">
        <v>22</v>
      </c>
      <c r="J131" s="21">
        <v>22</v>
      </c>
      <c r="K131" s="21">
        <v>22</v>
      </c>
      <c r="L131" s="21">
        <v>22</v>
      </c>
      <c r="M131" s="21">
        <v>22</v>
      </c>
      <c r="N131" s="22">
        <v>22</v>
      </c>
      <c r="O131" s="24">
        <v>24.087986746368863</v>
      </c>
    </row>
    <row r="132" spans="1:15" ht="15.75" customHeight="1">
      <c r="A132" s="19" t="s">
        <v>119</v>
      </c>
      <c r="B132" s="2">
        <f t="shared" si="25"/>
        <v>53.32900000000001</v>
      </c>
      <c r="C132" s="2">
        <v>4.444</v>
      </c>
      <c r="D132" s="2">
        <v>4.444</v>
      </c>
      <c r="E132" s="2">
        <v>4.445</v>
      </c>
      <c r="F132" s="20">
        <v>4.444</v>
      </c>
      <c r="G132" s="21">
        <v>4.444</v>
      </c>
      <c r="H132" s="21">
        <v>4.444</v>
      </c>
      <c r="I132" s="21">
        <v>4.444</v>
      </c>
      <c r="J132" s="21">
        <v>4.444</v>
      </c>
      <c r="K132" s="21">
        <v>4.444</v>
      </c>
      <c r="L132" s="21">
        <v>4.444</v>
      </c>
      <c r="M132" s="21">
        <v>4.444</v>
      </c>
      <c r="N132" s="22">
        <v>4.444</v>
      </c>
      <c r="O132" s="24">
        <v>4.844775649228663</v>
      </c>
    </row>
    <row r="133" spans="1:15" ht="15.75" customHeight="1">
      <c r="A133" s="19" t="s">
        <v>120</v>
      </c>
      <c r="B133" s="2">
        <f t="shared" si="25"/>
        <v>437.999</v>
      </c>
      <c r="C133" s="2">
        <v>32.5</v>
      </c>
      <c r="D133" s="2">
        <v>32.5</v>
      </c>
      <c r="E133" s="2">
        <v>32.499</v>
      </c>
      <c r="F133" s="20">
        <v>32.5</v>
      </c>
      <c r="G133" s="21">
        <v>32.5</v>
      </c>
      <c r="H133" s="21">
        <v>32.5</v>
      </c>
      <c r="I133" s="21">
        <v>40.5</v>
      </c>
      <c r="J133" s="21">
        <v>40.5</v>
      </c>
      <c r="K133" s="21">
        <v>40.5</v>
      </c>
      <c r="L133" s="21">
        <v>40.5</v>
      </c>
      <c r="M133" s="21">
        <v>40.5</v>
      </c>
      <c r="N133" s="22">
        <v>40.5</v>
      </c>
      <c r="O133" s="24">
        <v>29.220784561191273</v>
      </c>
    </row>
    <row r="134" spans="1:15" ht="15.75" customHeight="1">
      <c r="A134" s="19" t="s">
        <v>121</v>
      </c>
      <c r="B134" s="2">
        <v>0</v>
      </c>
      <c r="C134" s="2">
        <v>0</v>
      </c>
      <c r="D134" s="2">
        <v>0</v>
      </c>
      <c r="E134" s="2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4">
        <v>0.030106573551109073</v>
      </c>
    </row>
    <row r="135" spans="1:15" ht="15.75" customHeight="1">
      <c r="A135" s="19" t="s">
        <v>122</v>
      </c>
      <c r="B135" s="2">
        <v>0</v>
      </c>
      <c r="C135" s="2">
        <v>0</v>
      </c>
      <c r="D135" s="2">
        <v>0</v>
      </c>
      <c r="E135" s="2">
        <v>0</v>
      </c>
      <c r="F135" s="20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v>0</v>
      </c>
      <c r="O135" s="24">
        <v>0.27702426295659355</v>
      </c>
    </row>
    <row r="136" spans="1:15" ht="15.75" customHeight="1" hidden="1">
      <c r="A136" s="17" t="s">
        <v>123</v>
      </c>
      <c r="B136" s="18">
        <f>SUM(C136:N136)</f>
        <v>0</v>
      </c>
      <c r="C136" s="18">
        <f aca="true" t="shared" si="27" ref="C136:N136">C137+C142+C147+C148+C149+C150+C151+C152+C153+C154+C155+C156</f>
        <v>0</v>
      </c>
      <c r="D136" s="18">
        <f t="shared" si="27"/>
        <v>0</v>
      </c>
      <c r="E136" s="18">
        <f t="shared" si="27"/>
        <v>0</v>
      </c>
      <c r="F136" s="27">
        <f t="shared" si="27"/>
        <v>0</v>
      </c>
      <c r="G136" s="28">
        <f t="shared" si="27"/>
        <v>0</v>
      </c>
      <c r="H136" s="28">
        <f t="shared" si="27"/>
        <v>0</v>
      </c>
      <c r="I136" s="28">
        <f t="shared" si="27"/>
        <v>0</v>
      </c>
      <c r="J136" s="28">
        <f t="shared" si="27"/>
        <v>0</v>
      </c>
      <c r="K136" s="28">
        <f t="shared" si="27"/>
        <v>0</v>
      </c>
      <c r="L136" s="28">
        <f t="shared" si="27"/>
        <v>0</v>
      </c>
      <c r="M136" s="28">
        <f t="shared" si="27"/>
        <v>0</v>
      </c>
      <c r="N136" s="29">
        <f t="shared" si="27"/>
        <v>0</v>
      </c>
      <c r="O136" s="15">
        <v>0</v>
      </c>
    </row>
    <row r="137" spans="1:15" ht="15.75" customHeight="1" hidden="1">
      <c r="A137" s="30" t="s">
        <v>124</v>
      </c>
      <c r="B137" s="31">
        <f>SUM(C137:N137)</f>
        <v>0</v>
      </c>
      <c r="C137" s="31">
        <f aca="true" t="shared" si="28" ref="C137:N137">C138+C139+C140+C141</f>
        <v>0</v>
      </c>
      <c r="D137" s="31">
        <f t="shared" si="28"/>
        <v>0</v>
      </c>
      <c r="E137" s="31">
        <f t="shared" si="28"/>
        <v>0</v>
      </c>
      <c r="F137" s="32">
        <f t="shared" si="28"/>
        <v>0</v>
      </c>
      <c r="G137" s="33">
        <f t="shared" si="28"/>
        <v>0</v>
      </c>
      <c r="H137" s="33">
        <f t="shared" si="28"/>
        <v>0</v>
      </c>
      <c r="I137" s="33">
        <f t="shared" si="28"/>
        <v>0</v>
      </c>
      <c r="J137" s="33">
        <f t="shared" si="28"/>
        <v>0</v>
      </c>
      <c r="K137" s="33">
        <f t="shared" si="28"/>
        <v>0</v>
      </c>
      <c r="L137" s="33">
        <f t="shared" si="28"/>
        <v>0</v>
      </c>
      <c r="M137" s="33">
        <f t="shared" si="28"/>
        <v>0</v>
      </c>
      <c r="N137" s="34">
        <f t="shared" si="28"/>
        <v>0</v>
      </c>
      <c r="O137" s="15">
        <v>0</v>
      </c>
    </row>
    <row r="138" spans="1:15" ht="15.75" customHeight="1" hidden="1">
      <c r="A138" s="19" t="s">
        <v>72</v>
      </c>
      <c r="B138" s="2">
        <v>0</v>
      </c>
      <c r="C138" s="2">
        <v>0</v>
      </c>
      <c r="D138" s="2">
        <v>0</v>
      </c>
      <c r="E138" s="2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v>0</v>
      </c>
    </row>
    <row r="139" spans="1:15" ht="15.75" customHeight="1" hidden="1">
      <c r="A139" s="19" t="s">
        <v>108</v>
      </c>
      <c r="B139" s="2">
        <v>0</v>
      </c>
      <c r="C139" s="2">
        <v>0</v>
      </c>
      <c r="D139" s="2">
        <v>0</v>
      </c>
      <c r="E139" s="2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v>0</v>
      </c>
    </row>
    <row r="140" spans="1:15" ht="15.75" customHeight="1" hidden="1">
      <c r="A140" s="19" t="s">
        <v>125</v>
      </c>
      <c r="B140" s="2">
        <v>0</v>
      </c>
      <c r="C140" s="2">
        <v>0</v>
      </c>
      <c r="D140" s="2">
        <v>0</v>
      </c>
      <c r="E140" s="2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v>0</v>
      </c>
    </row>
    <row r="141" spans="1:15" ht="15.75" customHeight="1" hidden="1">
      <c r="A141" s="19" t="s">
        <v>75</v>
      </c>
      <c r="B141" s="2">
        <v>0</v>
      </c>
      <c r="C141" s="2">
        <v>0</v>
      </c>
      <c r="D141" s="2">
        <v>0</v>
      </c>
      <c r="E141" s="2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v>0</v>
      </c>
    </row>
    <row r="142" spans="1:15" ht="15.75" customHeight="1" hidden="1">
      <c r="A142" s="30" t="s">
        <v>126</v>
      </c>
      <c r="B142" s="31">
        <f>SUM(C142:N142)</f>
        <v>0</v>
      </c>
      <c r="C142" s="31">
        <f aca="true" t="shared" si="29" ref="C142:N142">C143+C144+C145+C146</f>
        <v>0</v>
      </c>
      <c r="D142" s="31">
        <f t="shared" si="29"/>
        <v>0</v>
      </c>
      <c r="E142" s="31">
        <f t="shared" si="29"/>
        <v>0</v>
      </c>
      <c r="F142" s="32">
        <f t="shared" si="29"/>
        <v>0</v>
      </c>
      <c r="G142" s="33">
        <f t="shared" si="29"/>
        <v>0</v>
      </c>
      <c r="H142" s="33">
        <f t="shared" si="29"/>
        <v>0</v>
      </c>
      <c r="I142" s="33">
        <f t="shared" si="29"/>
        <v>0</v>
      </c>
      <c r="J142" s="33">
        <f t="shared" si="29"/>
        <v>0</v>
      </c>
      <c r="K142" s="33">
        <f t="shared" si="29"/>
        <v>0</v>
      </c>
      <c r="L142" s="33">
        <f t="shared" si="29"/>
        <v>0</v>
      </c>
      <c r="M142" s="33">
        <f t="shared" si="29"/>
        <v>0</v>
      </c>
      <c r="N142" s="34">
        <f t="shared" si="29"/>
        <v>0</v>
      </c>
      <c r="O142" s="15">
        <v>0</v>
      </c>
    </row>
    <row r="143" spans="1:15" ht="15.75" customHeight="1" hidden="1">
      <c r="A143" s="19" t="s">
        <v>77</v>
      </c>
      <c r="B143" s="2">
        <v>0</v>
      </c>
      <c r="C143" s="2">
        <v>0</v>
      </c>
      <c r="D143" s="2">
        <v>0</v>
      </c>
      <c r="E143" s="2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v>0</v>
      </c>
    </row>
    <row r="144" spans="1:15" ht="15.75" customHeight="1" hidden="1">
      <c r="A144" s="19" t="s">
        <v>127</v>
      </c>
      <c r="B144" s="2">
        <v>0</v>
      </c>
      <c r="C144" s="2">
        <v>0</v>
      </c>
      <c r="D144" s="2">
        <v>0</v>
      </c>
      <c r="E144" s="2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v>0</v>
      </c>
    </row>
    <row r="145" spans="1:15" ht="15.75" customHeight="1" hidden="1">
      <c r="A145" s="19" t="s">
        <v>128</v>
      </c>
      <c r="B145" s="2">
        <v>0</v>
      </c>
      <c r="C145" s="2">
        <v>0</v>
      </c>
      <c r="D145" s="2">
        <v>0</v>
      </c>
      <c r="E145" s="2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v>0</v>
      </c>
    </row>
    <row r="146" spans="1:15" ht="15.75" customHeight="1" hidden="1">
      <c r="A146" s="19" t="s">
        <v>80</v>
      </c>
      <c r="B146" s="2">
        <v>0</v>
      </c>
      <c r="C146" s="2">
        <v>0</v>
      </c>
      <c r="D146" s="2">
        <v>0</v>
      </c>
      <c r="E146" s="2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v>0</v>
      </c>
    </row>
    <row r="147" spans="1:15" ht="15.75" customHeight="1" hidden="1">
      <c r="A147" s="19" t="s">
        <v>129</v>
      </c>
      <c r="B147" s="2">
        <v>0</v>
      </c>
      <c r="C147" s="2">
        <v>0</v>
      </c>
      <c r="D147" s="2">
        <v>0</v>
      </c>
      <c r="E147" s="2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v>0</v>
      </c>
    </row>
    <row r="148" spans="1:15" ht="15.75" customHeight="1" hidden="1">
      <c r="A148" s="19" t="s">
        <v>130</v>
      </c>
      <c r="B148" s="2">
        <v>0</v>
      </c>
      <c r="C148" s="2">
        <v>0</v>
      </c>
      <c r="D148" s="2">
        <v>0</v>
      </c>
      <c r="E148" s="2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v>0</v>
      </c>
    </row>
    <row r="149" spans="1:15" ht="15.75" customHeight="1" hidden="1">
      <c r="A149" s="19" t="s">
        <v>131</v>
      </c>
      <c r="B149" s="2">
        <v>0</v>
      </c>
      <c r="C149" s="2">
        <v>0</v>
      </c>
      <c r="D149" s="2">
        <v>0</v>
      </c>
      <c r="E149" s="2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v>0</v>
      </c>
    </row>
    <row r="150" spans="1:15" ht="15.75" customHeight="1" hidden="1">
      <c r="A150" s="19" t="s">
        <v>132</v>
      </c>
      <c r="B150" s="2">
        <v>0</v>
      </c>
      <c r="C150" s="2">
        <v>0</v>
      </c>
      <c r="D150" s="2">
        <v>0</v>
      </c>
      <c r="E150" s="2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v>0</v>
      </c>
    </row>
    <row r="151" spans="1:15" ht="15.75" customHeight="1" hidden="1">
      <c r="A151" s="19" t="s">
        <v>133</v>
      </c>
      <c r="B151" s="2">
        <v>0</v>
      </c>
      <c r="C151" s="2">
        <v>0</v>
      </c>
      <c r="D151" s="2">
        <v>0</v>
      </c>
      <c r="E151" s="2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v>0</v>
      </c>
    </row>
    <row r="152" spans="1:15" ht="15.75" customHeight="1" hidden="1">
      <c r="A152" s="19" t="s">
        <v>134</v>
      </c>
      <c r="B152" s="2">
        <v>0</v>
      </c>
      <c r="C152" s="2">
        <v>0</v>
      </c>
      <c r="D152" s="2">
        <v>0</v>
      </c>
      <c r="E152" s="2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v>0</v>
      </c>
    </row>
    <row r="153" spans="1:15" ht="15.75" customHeight="1" hidden="1">
      <c r="A153" s="19" t="s">
        <v>135</v>
      </c>
      <c r="B153" s="2">
        <v>0</v>
      </c>
      <c r="C153" s="2">
        <v>0</v>
      </c>
      <c r="D153" s="2">
        <v>0</v>
      </c>
      <c r="E153" s="2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v>0</v>
      </c>
    </row>
    <row r="154" spans="1:15" ht="15.75" customHeight="1" hidden="1">
      <c r="A154" s="19" t="s">
        <v>136</v>
      </c>
      <c r="B154" s="2">
        <v>0</v>
      </c>
      <c r="C154" s="2">
        <v>0</v>
      </c>
      <c r="D154" s="2">
        <v>0</v>
      </c>
      <c r="E154" s="2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v>0</v>
      </c>
    </row>
    <row r="155" spans="1:15" ht="15.75" customHeight="1" hidden="1">
      <c r="A155" s="19" t="s">
        <v>137</v>
      </c>
      <c r="B155" s="2">
        <v>0</v>
      </c>
      <c r="C155" s="2">
        <v>0</v>
      </c>
      <c r="D155" s="2">
        <v>0</v>
      </c>
      <c r="E155" s="2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v>0</v>
      </c>
    </row>
    <row r="156" spans="1:15" ht="15.75" customHeight="1" hidden="1">
      <c r="A156" s="19" t="s">
        <v>138</v>
      </c>
      <c r="B156" s="2">
        <v>0</v>
      </c>
      <c r="C156" s="2">
        <v>0</v>
      </c>
      <c r="D156" s="2">
        <v>0</v>
      </c>
      <c r="E156" s="2">
        <v>0</v>
      </c>
      <c r="F156" s="20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2">
        <v>0</v>
      </c>
      <c r="O156" s="15">
        <v>0</v>
      </c>
    </row>
    <row r="157" spans="1:15" ht="15.75" customHeight="1" hidden="1">
      <c r="A157" s="17" t="s">
        <v>139</v>
      </c>
      <c r="B157" s="18">
        <f>SUM(C157:N157)</f>
        <v>0</v>
      </c>
      <c r="C157" s="18">
        <f aca="true" t="shared" si="30" ref="C157:N157">C158+C163+C168+C169+C170+C171+C172+C173+C174+C175+C176</f>
        <v>0</v>
      </c>
      <c r="D157" s="18">
        <f t="shared" si="30"/>
        <v>0</v>
      </c>
      <c r="E157" s="18">
        <f t="shared" si="30"/>
        <v>0</v>
      </c>
      <c r="F157" s="27">
        <f t="shared" si="30"/>
        <v>0</v>
      </c>
      <c r="G157" s="28">
        <f t="shared" si="30"/>
        <v>0</v>
      </c>
      <c r="H157" s="28">
        <f t="shared" si="30"/>
        <v>0</v>
      </c>
      <c r="I157" s="28">
        <f t="shared" si="30"/>
        <v>0</v>
      </c>
      <c r="J157" s="28">
        <f t="shared" si="30"/>
        <v>0</v>
      </c>
      <c r="K157" s="28">
        <f t="shared" si="30"/>
        <v>0</v>
      </c>
      <c r="L157" s="28">
        <f t="shared" si="30"/>
        <v>0</v>
      </c>
      <c r="M157" s="28">
        <f t="shared" si="30"/>
        <v>0</v>
      </c>
      <c r="N157" s="29">
        <f t="shared" si="30"/>
        <v>0</v>
      </c>
      <c r="O157" s="15">
        <v>0</v>
      </c>
    </row>
    <row r="158" spans="1:15" ht="15.75" customHeight="1" hidden="1">
      <c r="A158" s="30" t="s">
        <v>124</v>
      </c>
      <c r="B158" s="31">
        <f>SUM(C158:N158)</f>
        <v>0</v>
      </c>
      <c r="C158" s="31">
        <f aca="true" t="shared" si="31" ref="C158:N158">C159+C160+C161+C162</f>
        <v>0</v>
      </c>
      <c r="D158" s="31">
        <f t="shared" si="31"/>
        <v>0</v>
      </c>
      <c r="E158" s="31">
        <f t="shared" si="31"/>
        <v>0</v>
      </c>
      <c r="F158" s="32">
        <f t="shared" si="31"/>
        <v>0</v>
      </c>
      <c r="G158" s="33">
        <f t="shared" si="31"/>
        <v>0</v>
      </c>
      <c r="H158" s="33">
        <f t="shared" si="31"/>
        <v>0</v>
      </c>
      <c r="I158" s="33">
        <f t="shared" si="31"/>
        <v>0</v>
      </c>
      <c r="J158" s="33">
        <f t="shared" si="31"/>
        <v>0</v>
      </c>
      <c r="K158" s="33">
        <f t="shared" si="31"/>
        <v>0</v>
      </c>
      <c r="L158" s="33">
        <f t="shared" si="31"/>
        <v>0</v>
      </c>
      <c r="M158" s="33">
        <f t="shared" si="31"/>
        <v>0</v>
      </c>
      <c r="N158" s="34">
        <f t="shared" si="31"/>
        <v>0</v>
      </c>
      <c r="O158" s="15">
        <v>0</v>
      </c>
    </row>
    <row r="159" spans="1:15" ht="15.75" customHeight="1" hidden="1">
      <c r="A159" s="19" t="s">
        <v>72</v>
      </c>
      <c r="B159" s="2">
        <f>SUM(C159:N159)</f>
        <v>0</v>
      </c>
      <c r="C159" s="2"/>
      <c r="D159" s="2"/>
      <c r="E159" s="2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v>0</v>
      </c>
    </row>
    <row r="160" spans="1:15" ht="15.75" customHeight="1" hidden="1">
      <c r="A160" s="19" t="s">
        <v>108</v>
      </c>
      <c r="B160" s="2">
        <f>SUM(C160:N160)</f>
        <v>0</v>
      </c>
      <c r="C160" s="2"/>
      <c r="D160" s="2"/>
      <c r="E160" s="2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v>0</v>
      </c>
    </row>
    <row r="161" spans="1:15" ht="15.75" customHeight="1" hidden="1">
      <c r="A161" s="19" t="s">
        <v>125</v>
      </c>
      <c r="B161" s="2">
        <f>SUM(C161:N161)</f>
        <v>0</v>
      </c>
      <c r="C161" s="2"/>
      <c r="D161" s="2"/>
      <c r="E161" s="2"/>
      <c r="F161" s="20"/>
      <c r="G161" s="21"/>
      <c r="H161" s="21">
        <v>0</v>
      </c>
      <c r="I161" s="21"/>
      <c r="J161" s="21"/>
      <c r="K161" s="21"/>
      <c r="L161" s="21"/>
      <c r="M161" s="21"/>
      <c r="N161" s="22"/>
      <c r="O161" s="15">
        <v>0</v>
      </c>
    </row>
    <row r="162" spans="1:15" ht="15.75" customHeight="1" hidden="1">
      <c r="A162" s="19" t="s">
        <v>75</v>
      </c>
      <c r="B162" s="2">
        <v>0</v>
      </c>
      <c r="C162" s="2">
        <v>0</v>
      </c>
      <c r="D162" s="2">
        <v>0</v>
      </c>
      <c r="E162" s="2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v>0</v>
      </c>
    </row>
    <row r="163" spans="1:15" ht="15.75" customHeight="1" hidden="1">
      <c r="A163" s="30" t="s">
        <v>126</v>
      </c>
      <c r="B163" s="31">
        <f>SUM(C163:N163)</f>
        <v>0</v>
      </c>
      <c r="C163" s="31">
        <f aca="true" t="shared" si="32" ref="C163:N163">C164+C165+C166+C167</f>
        <v>0</v>
      </c>
      <c r="D163" s="31">
        <f t="shared" si="32"/>
        <v>0</v>
      </c>
      <c r="E163" s="31">
        <f t="shared" si="32"/>
        <v>0</v>
      </c>
      <c r="F163" s="32">
        <f t="shared" si="32"/>
        <v>0</v>
      </c>
      <c r="G163" s="33">
        <f t="shared" si="32"/>
        <v>0</v>
      </c>
      <c r="H163" s="33">
        <f t="shared" si="32"/>
        <v>0</v>
      </c>
      <c r="I163" s="33">
        <f t="shared" si="32"/>
        <v>0</v>
      </c>
      <c r="J163" s="33">
        <f t="shared" si="32"/>
        <v>0</v>
      </c>
      <c r="K163" s="33">
        <f t="shared" si="32"/>
        <v>0</v>
      </c>
      <c r="L163" s="33">
        <f t="shared" si="32"/>
        <v>0</v>
      </c>
      <c r="M163" s="33">
        <f t="shared" si="32"/>
        <v>0</v>
      </c>
      <c r="N163" s="34">
        <f t="shared" si="32"/>
        <v>0</v>
      </c>
      <c r="O163" s="15">
        <v>0</v>
      </c>
    </row>
    <row r="164" spans="1:15" ht="15.75" customHeight="1" hidden="1">
      <c r="A164" s="19" t="s">
        <v>77</v>
      </c>
      <c r="B164" s="2">
        <v>0</v>
      </c>
      <c r="C164" s="2">
        <v>0</v>
      </c>
      <c r="D164" s="2">
        <v>0</v>
      </c>
      <c r="E164" s="2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v>0</v>
      </c>
    </row>
    <row r="165" spans="1:15" ht="15.75" customHeight="1" hidden="1">
      <c r="A165" s="19" t="s">
        <v>127</v>
      </c>
      <c r="B165" s="2">
        <v>0</v>
      </c>
      <c r="C165" s="2">
        <v>0</v>
      </c>
      <c r="D165" s="2">
        <v>0</v>
      </c>
      <c r="E165" s="2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v>0</v>
      </c>
    </row>
    <row r="166" spans="1:15" ht="15.75" customHeight="1" hidden="1">
      <c r="A166" s="19" t="s">
        <v>128</v>
      </c>
      <c r="B166" s="2">
        <v>0</v>
      </c>
      <c r="C166" s="2">
        <v>0</v>
      </c>
      <c r="D166" s="2">
        <v>0</v>
      </c>
      <c r="E166" s="2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v>0</v>
      </c>
    </row>
    <row r="167" spans="1:15" ht="15.75" customHeight="1" hidden="1">
      <c r="A167" s="19" t="s">
        <v>80</v>
      </c>
      <c r="B167" s="2">
        <v>0</v>
      </c>
      <c r="C167" s="2">
        <v>0</v>
      </c>
      <c r="D167" s="2">
        <v>0</v>
      </c>
      <c r="E167" s="2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v>0</v>
      </c>
    </row>
    <row r="168" spans="1:15" ht="15.75" customHeight="1" hidden="1">
      <c r="A168" s="19" t="s">
        <v>129</v>
      </c>
      <c r="B168" s="2">
        <v>0</v>
      </c>
      <c r="C168" s="2">
        <v>0</v>
      </c>
      <c r="D168" s="2">
        <v>0</v>
      </c>
      <c r="E168" s="2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v>0</v>
      </c>
    </row>
    <row r="169" spans="1:15" ht="15.75" customHeight="1" hidden="1">
      <c r="A169" s="19" t="s">
        <v>130</v>
      </c>
      <c r="B169" s="2">
        <v>0</v>
      </c>
      <c r="C169" s="2">
        <v>0</v>
      </c>
      <c r="D169" s="2">
        <v>0</v>
      </c>
      <c r="E169" s="2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v>0</v>
      </c>
    </row>
    <row r="170" spans="1:15" ht="15.75" customHeight="1" hidden="1">
      <c r="A170" s="19" t="s">
        <v>140</v>
      </c>
      <c r="B170" s="2">
        <v>0</v>
      </c>
      <c r="C170" s="2">
        <v>0</v>
      </c>
      <c r="D170" s="2">
        <v>0</v>
      </c>
      <c r="E170" s="2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v>0</v>
      </c>
    </row>
    <row r="171" spans="1:15" ht="15.75" customHeight="1" hidden="1">
      <c r="A171" s="19" t="s">
        <v>141</v>
      </c>
      <c r="B171" s="2">
        <v>0</v>
      </c>
      <c r="C171" s="2">
        <v>0</v>
      </c>
      <c r="D171" s="2">
        <v>0</v>
      </c>
      <c r="E171" s="2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v>0</v>
      </c>
    </row>
    <row r="172" spans="1:15" ht="15.75" customHeight="1" hidden="1">
      <c r="A172" s="19" t="s">
        <v>142</v>
      </c>
      <c r="B172" s="2">
        <v>0</v>
      </c>
      <c r="C172" s="2">
        <v>0</v>
      </c>
      <c r="D172" s="2">
        <v>0</v>
      </c>
      <c r="E172" s="2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v>0</v>
      </c>
    </row>
    <row r="173" spans="1:15" ht="15.75" customHeight="1" hidden="1">
      <c r="A173" s="19" t="s">
        <v>143</v>
      </c>
      <c r="B173" s="2">
        <v>0</v>
      </c>
      <c r="C173" s="2">
        <v>0</v>
      </c>
      <c r="D173" s="2">
        <v>0</v>
      </c>
      <c r="E173" s="2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v>0</v>
      </c>
    </row>
    <row r="174" spans="1:15" ht="15.75" customHeight="1" hidden="1">
      <c r="A174" s="19" t="s">
        <v>144</v>
      </c>
      <c r="B174" s="2">
        <v>0</v>
      </c>
      <c r="C174" s="2">
        <v>0</v>
      </c>
      <c r="D174" s="2">
        <v>0</v>
      </c>
      <c r="E174" s="2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v>0</v>
      </c>
    </row>
    <row r="175" spans="1:15" ht="15.75" customHeight="1" hidden="1">
      <c r="A175" s="19" t="s">
        <v>145</v>
      </c>
      <c r="B175" s="2">
        <v>0</v>
      </c>
      <c r="C175" s="2">
        <v>0</v>
      </c>
      <c r="D175" s="2">
        <v>0</v>
      </c>
      <c r="E175" s="2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v>0</v>
      </c>
    </row>
    <row r="176" spans="1:15" ht="15.75" customHeight="1" hidden="1">
      <c r="A176" s="19" t="s">
        <v>146</v>
      </c>
      <c r="B176" s="2">
        <v>0</v>
      </c>
      <c r="C176" s="2">
        <v>0</v>
      </c>
      <c r="D176" s="2">
        <v>0</v>
      </c>
      <c r="E176" s="2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2">
        <v>0</v>
      </c>
      <c r="O176" s="15">
        <v>0</v>
      </c>
    </row>
    <row r="177" spans="1:15" ht="15.75" customHeight="1" hidden="1">
      <c r="A177" s="17" t="s">
        <v>147</v>
      </c>
      <c r="B177" s="18">
        <f>SUM(C177:N177)</f>
        <v>0</v>
      </c>
      <c r="C177" s="18">
        <f aca="true" t="shared" si="33" ref="C177:N177">C178+C183+C188+C189+C190+C191+C192+C193+C194+C195+C196</f>
        <v>0</v>
      </c>
      <c r="D177" s="18">
        <f t="shared" si="33"/>
        <v>0</v>
      </c>
      <c r="E177" s="18">
        <f t="shared" si="33"/>
        <v>0</v>
      </c>
      <c r="F177" s="27">
        <f t="shared" si="33"/>
        <v>0</v>
      </c>
      <c r="G177" s="28">
        <f t="shared" si="33"/>
        <v>0</v>
      </c>
      <c r="H177" s="28">
        <f t="shared" si="33"/>
        <v>0</v>
      </c>
      <c r="I177" s="28">
        <f t="shared" si="33"/>
        <v>0</v>
      </c>
      <c r="J177" s="28">
        <f t="shared" si="33"/>
        <v>0</v>
      </c>
      <c r="K177" s="28">
        <f t="shared" si="33"/>
        <v>0</v>
      </c>
      <c r="L177" s="28">
        <f t="shared" si="33"/>
        <v>0</v>
      </c>
      <c r="M177" s="28">
        <f t="shared" si="33"/>
        <v>0</v>
      </c>
      <c r="N177" s="29">
        <f t="shared" si="33"/>
        <v>0</v>
      </c>
      <c r="O177" s="15">
        <v>0</v>
      </c>
    </row>
    <row r="178" spans="1:15" ht="15.75" customHeight="1" hidden="1">
      <c r="A178" s="30" t="s">
        <v>124</v>
      </c>
      <c r="B178" s="31">
        <f>SUM(C178:N178)</f>
        <v>0</v>
      </c>
      <c r="C178" s="31">
        <f aca="true" t="shared" si="34" ref="C178:N178">C179+C180+C181+C182</f>
        <v>0</v>
      </c>
      <c r="D178" s="31">
        <f t="shared" si="34"/>
        <v>0</v>
      </c>
      <c r="E178" s="31">
        <f t="shared" si="34"/>
        <v>0</v>
      </c>
      <c r="F178" s="32">
        <f t="shared" si="34"/>
        <v>0</v>
      </c>
      <c r="G178" s="33">
        <f t="shared" si="34"/>
        <v>0</v>
      </c>
      <c r="H178" s="33">
        <f t="shared" si="34"/>
        <v>0</v>
      </c>
      <c r="I178" s="33">
        <f t="shared" si="34"/>
        <v>0</v>
      </c>
      <c r="J178" s="33">
        <f t="shared" si="34"/>
        <v>0</v>
      </c>
      <c r="K178" s="33">
        <f t="shared" si="34"/>
        <v>0</v>
      </c>
      <c r="L178" s="33">
        <f t="shared" si="34"/>
        <v>0</v>
      </c>
      <c r="M178" s="33">
        <f t="shared" si="34"/>
        <v>0</v>
      </c>
      <c r="N178" s="34">
        <f t="shared" si="34"/>
        <v>0</v>
      </c>
      <c r="O178" s="15">
        <v>0</v>
      </c>
    </row>
    <row r="179" spans="1:15" ht="15.75" customHeight="1" hidden="1">
      <c r="A179" s="19" t="s">
        <v>72</v>
      </c>
      <c r="B179" s="2">
        <v>0</v>
      </c>
      <c r="C179" s="2">
        <v>0</v>
      </c>
      <c r="D179" s="2">
        <v>0</v>
      </c>
      <c r="E179" s="2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v>0</v>
      </c>
    </row>
    <row r="180" spans="1:15" ht="15.75" customHeight="1" hidden="1">
      <c r="A180" s="19" t="s">
        <v>108</v>
      </c>
      <c r="B180" s="2">
        <v>0</v>
      </c>
      <c r="C180" s="2">
        <v>0</v>
      </c>
      <c r="D180" s="2">
        <v>0</v>
      </c>
      <c r="E180" s="2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v>0</v>
      </c>
    </row>
    <row r="181" spans="1:15" ht="15.75" customHeight="1" hidden="1">
      <c r="A181" s="19" t="s">
        <v>125</v>
      </c>
      <c r="B181" s="2">
        <v>0</v>
      </c>
      <c r="C181" s="2">
        <v>0</v>
      </c>
      <c r="D181" s="2">
        <v>0</v>
      </c>
      <c r="E181" s="2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v>0</v>
      </c>
    </row>
    <row r="182" spans="1:15" ht="15.75" customHeight="1" hidden="1">
      <c r="A182" s="19" t="s">
        <v>75</v>
      </c>
      <c r="B182" s="2">
        <v>0</v>
      </c>
      <c r="C182" s="2">
        <v>0</v>
      </c>
      <c r="D182" s="2">
        <v>0</v>
      </c>
      <c r="E182" s="2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v>0</v>
      </c>
    </row>
    <row r="183" spans="1:15" ht="15.75" customHeight="1" hidden="1">
      <c r="A183" s="30" t="s">
        <v>126</v>
      </c>
      <c r="B183" s="31">
        <f>SUM(C183:N183)</f>
        <v>0</v>
      </c>
      <c r="C183" s="31">
        <f aca="true" t="shared" si="35" ref="C183:N183">C184+C185+C186+C187</f>
        <v>0</v>
      </c>
      <c r="D183" s="31">
        <f t="shared" si="35"/>
        <v>0</v>
      </c>
      <c r="E183" s="31">
        <f t="shared" si="35"/>
        <v>0</v>
      </c>
      <c r="F183" s="32">
        <f t="shared" si="35"/>
        <v>0</v>
      </c>
      <c r="G183" s="33">
        <f t="shared" si="35"/>
        <v>0</v>
      </c>
      <c r="H183" s="33">
        <f t="shared" si="35"/>
        <v>0</v>
      </c>
      <c r="I183" s="33">
        <f t="shared" si="35"/>
        <v>0</v>
      </c>
      <c r="J183" s="33">
        <f t="shared" si="35"/>
        <v>0</v>
      </c>
      <c r="K183" s="33">
        <f t="shared" si="35"/>
        <v>0</v>
      </c>
      <c r="L183" s="33">
        <f t="shared" si="35"/>
        <v>0</v>
      </c>
      <c r="M183" s="33">
        <f t="shared" si="35"/>
        <v>0</v>
      </c>
      <c r="N183" s="34">
        <f t="shared" si="35"/>
        <v>0</v>
      </c>
      <c r="O183" s="15">
        <v>0</v>
      </c>
    </row>
    <row r="184" spans="1:15" ht="15.75" customHeight="1" hidden="1">
      <c r="A184" s="19" t="s">
        <v>77</v>
      </c>
      <c r="B184" s="2">
        <v>0</v>
      </c>
      <c r="C184" s="2">
        <v>0</v>
      </c>
      <c r="D184" s="2">
        <v>0</v>
      </c>
      <c r="E184" s="2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v>0</v>
      </c>
    </row>
    <row r="185" spans="1:15" ht="15.75" customHeight="1" hidden="1">
      <c r="A185" s="19" t="s">
        <v>127</v>
      </c>
      <c r="B185" s="2">
        <v>0</v>
      </c>
      <c r="C185" s="2">
        <v>0</v>
      </c>
      <c r="D185" s="2">
        <v>0</v>
      </c>
      <c r="E185" s="2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v>0</v>
      </c>
    </row>
    <row r="186" spans="1:15" ht="15.75" customHeight="1" hidden="1">
      <c r="A186" s="19" t="s">
        <v>128</v>
      </c>
      <c r="B186" s="2">
        <v>0</v>
      </c>
      <c r="C186" s="2">
        <v>0</v>
      </c>
      <c r="D186" s="2">
        <v>0</v>
      </c>
      <c r="E186" s="2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v>0</v>
      </c>
    </row>
    <row r="187" spans="1:15" ht="15.75" customHeight="1" hidden="1">
      <c r="A187" s="19" t="s">
        <v>80</v>
      </c>
      <c r="B187" s="2">
        <v>0</v>
      </c>
      <c r="C187" s="2">
        <v>0</v>
      </c>
      <c r="D187" s="2">
        <v>0</v>
      </c>
      <c r="E187" s="2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v>0</v>
      </c>
    </row>
    <row r="188" spans="1:15" ht="15.75" customHeight="1" hidden="1">
      <c r="A188" s="19" t="s">
        <v>129</v>
      </c>
      <c r="B188" s="2">
        <v>0</v>
      </c>
      <c r="C188" s="2">
        <v>0</v>
      </c>
      <c r="D188" s="2">
        <v>0</v>
      </c>
      <c r="E188" s="2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v>0</v>
      </c>
    </row>
    <row r="189" spans="1:15" ht="15.75" customHeight="1" hidden="1">
      <c r="A189" s="19" t="s">
        <v>130</v>
      </c>
      <c r="B189" s="2">
        <v>0</v>
      </c>
      <c r="C189" s="2">
        <v>0</v>
      </c>
      <c r="D189" s="2">
        <v>0</v>
      </c>
      <c r="E189" s="2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v>0</v>
      </c>
    </row>
    <row r="190" spans="1:15" ht="15.75" customHeight="1" hidden="1">
      <c r="A190" s="19" t="s">
        <v>140</v>
      </c>
      <c r="B190" s="2">
        <v>0</v>
      </c>
      <c r="C190" s="2">
        <v>0</v>
      </c>
      <c r="D190" s="2">
        <v>0</v>
      </c>
      <c r="E190" s="2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v>0</v>
      </c>
    </row>
    <row r="191" spans="1:15" ht="15.75" customHeight="1" hidden="1">
      <c r="A191" s="19" t="s">
        <v>148</v>
      </c>
      <c r="B191" s="2">
        <v>0</v>
      </c>
      <c r="C191" s="2">
        <v>0</v>
      </c>
      <c r="D191" s="2">
        <v>0</v>
      </c>
      <c r="E191" s="2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v>0</v>
      </c>
    </row>
    <row r="192" spans="1:15" ht="15.75" customHeight="1" hidden="1">
      <c r="A192" s="19" t="s">
        <v>149</v>
      </c>
      <c r="B192" s="2">
        <v>0</v>
      </c>
      <c r="C192" s="2">
        <v>0</v>
      </c>
      <c r="D192" s="2">
        <v>0</v>
      </c>
      <c r="E192" s="2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v>0</v>
      </c>
    </row>
    <row r="193" spans="1:15" ht="15.75" customHeight="1" hidden="1">
      <c r="A193" s="19" t="s">
        <v>143</v>
      </c>
      <c r="B193" s="2">
        <v>0</v>
      </c>
      <c r="C193" s="2">
        <v>0</v>
      </c>
      <c r="D193" s="2">
        <v>0</v>
      </c>
      <c r="E193" s="2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v>0</v>
      </c>
    </row>
    <row r="194" spans="1:15" ht="15.75" customHeight="1" hidden="1">
      <c r="A194" s="19" t="s">
        <v>144</v>
      </c>
      <c r="B194" s="2">
        <v>0</v>
      </c>
      <c r="C194" s="2">
        <v>0</v>
      </c>
      <c r="D194" s="2">
        <v>0</v>
      </c>
      <c r="E194" s="2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v>0</v>
      </c>
    </row>
    <row r="195" spans="1:15" ht="15.75" customHeight="1" hidden="1">
      <c r="A195" s="19" t="s">
        <v>145</v>
      </c>
      <c r="B195" s="2">
        <v>0</v>
      </c>
      <c r="C195" s="2">
        <v>0</v>
      </c>
      <c r="D195" s="2">
        <v>0</v>
      </c>
      <c r="E195" s="2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v>0</v>
      </c>
    </row>
    <row r="196" spans="1:15" ht="15.75" customHeight="1" hidden="1">
      <c r="A196" s="19" t="s">
        <v>146</v>
      </c>
      <c r="B196" s="2">
        <v>0</v>
      </c>
      <c r="C196" s="2">
        <v>0</v>
      </c>
      <c r="D196" s="2">
        <v>0</v>
      </c>
      <c r="E196" s="2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v>0</v>
      </c>
    </row>
    <row r="197" spans="1:15" ht="15.75" customHeight="1" hidden="1">
      <c r="A197" s="17" t="s">
        <v>150</v>
      </c>
      <c r="B197" s="18">
        <f>SUM(C197:N197)</f>
        <v>0</v>
      </c>
      <c r="C197" s="18">
        <f aca="true" t="shared" si="36" ref="C197:N197">C198+C199+C200+C201+C202+C203+C204+C205</f>
        <v>0</v>
      </c>
      <c r="D197" s="18">
        <f t="shared" si="36"/>
        <v>0</v>
      </c>
      <c r="E197" s="18">
        <f t="shared" si="36"/>
        <v>0</v>
      </c>
      <c r="F197" s="27">
        <f t="shared" si="36"/>
        <v>0</v>
      </c>
      <c r="G197" s="28">
        <f t="shared" si="36"/>
        <v>0</v>
      </c>
      <c r="H197" s="28">
        <f t="shared" si="36"/>
        <v>0</v>
      </c>
      <c r="I197" s="28">
        <f t="shared" si="36"/>
        <v>0</v>
      </c>
      <c r="J197" s="28">
        <f t="shared" si="36"/>
        <v>0</v>
      </c>
      <c r="K197" s="28">
        <f t="shared" si="36"/>
        <v>0</v>
      </c>
      <c r="L197" s="28">
        <f t="shared" si="36"/>
        <v>0</v>
      </c>
      <c r="M197" s="28">
        <f t="shared" si="36"/>
        <v>0</v>
      </c>
      <c r="N197" s="29">
        <f t="shared" si="36"/>
        <v>0</v>
      </c>
      <c r="O197" s="15">
        <v>0</v>
      </c>
    </row>
    <row r="198" spans="1:15" ht="15.75" customHeight="1" hidden="1">
      <c r="A198" s="19" t="s">
        <v>114</v>
      </c>
      <c r="B198" s="2">
        <v>0</v>
      </c>
      <c r="C198" s="2">
        <v>0</v>
      </c>
      <c r="D198" s="2">
        <v>0</v>
      </c>
      <c r="E198" s="2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v>0</v>
      </c>
    </row>
    <row r="199" spans="1:15" ht="15.75" customHeight="1" hidden="1">
      <c r="A199" s="19" t="s">
        <v>115</v>
      </c>
      <c r="B199" s="2">
        <v>0</v>
      </c>
      <c r="C199" s="2">
        <v>0</v>
      </c>
      <c r="D199" s="2">
        <v>0</v>
      </c>
      <c r="E199" s="2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v>0</v>
      </c>
    </row>
    <row r="200" spans="1:15" ht="15.75" customHeight="1" hidden="1">
      <c r="A200" s="19" t="s">
        <v>151</v>
      </c>
      <c r="B200" s="2">
        <v>0</v>
      </c>
      <c r="C200" s="2">
        <v>0</v>
      </c>
      <c r="D200" s="2">
        <v>0</v>
      </c>
      <c r="E200" s="2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v>0</v>
      </c>
    </row>
    <row r="201" spans="1:15" ht="15.75" customHeight="1" hidden="1">
      <c r="A201" s="19" t="s">
        <v>117</v>
      </c>
      <c r="B201" s="2">
        <v>0</v>
      </c>
      <c r="C201" s="2">
        <v>0</v>
      </c>
      <c r="D201" s="2">
        <v>0</v>
      </c>
      <c r="E201" s="2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v>0</v>
      </c>
    </row>
    <row r="202" spans="1:15" ht="15.75" customHeight="1" hidden="1">
      <c r="A202" s="19" t="s">
        <v>118</v>
      </c>
      <c r="B202" s="2">
        <v>0</v>
      </c>
      <c r="C202" s="2">
        <v>0</v>
      </c>
      <c r="D202" s="2">
        <v>0</v>
      </c>
      <c r="E202" s="2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v>0</v>
      </c>
    </row>
    <row r="203" spans="1:15" ht="15.75" customHeight="1" hidden="1">
      <c r="A203" s="19" t="s">
        <v>119</v>
      </c>
      <c r="B203" s="2">
        <v>0</v>
      </c>
      <c r="C203" s="2">
        <v>0</v>
      </c>
      <c r="D203" s="2">
        <v>0</v>
      </c>
      <c r="E203" s="2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v>0</v>
      </c>
    </row>
    <row r="204" spans="1:15" ht="15.75" customHeight="1" hidden="1">
      <c r="A204" s="19" t="s">
        <v>121</v>
      </c>
      <c r="B204" s="2">
        <v>0</v>
      </c>
      <c r="C204" s="2">
        <v>0</v>
      </c>
      <c r="D204" s="2">
        <v>0</v>
      </c>
      <c r="E204" s="2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v>0</v>
      </c>
    </row>
    <row r="205" spans="1:15" ht="15.75" customHeight="1" hidden="1">
      <c r="A205" s="19" t="s">
        <v>122</v>
      </c>
      <c r="B205" s="2">
        <v>0</v>
      </c>
      <c r="C205" s="2">
        <v>0</v>
      </c>
      <c r="D205" s="2">
        <v>0</v>
      </c>
      <c r="E205" s="2">
        <v>0</v>
      </c>
      <c r="F205" s="20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2">
        <v>0</v>
      </c>
      <c r="O205" s="15">
        <v>0</v>
      </c>
    </row>
    <row r="206" spans="1:15" ht="15.75" customHeight="1" hidden="1">
      <c r="A206" s="17" t="s">
        <v>152</v>
      </c>
      <c r="B206" s="18">
        <f>SUM(C206:N206)</f>
        <v>147</v>
      </c>
      <c r="C206" s="18">
        <f aca="true" t="shared" si="37" ref="C206:N206">C207+C210+C211+C212+C213</f>
        <v>0</v>
      </c>
      <c r="D206" s="18">
        <f t="shared" si="37"/>
        <v>0</v>
      </c>
      <c r="E206" s="18">
        <f t="shared" si="37"/>
        <v>0</v>
      </c>
      <c r="F206" s="27">
        <f t="shared" si="37"/>
        <v>50</v>
      </c>
      <c r="G206" s="28">
        <f t="shared" si="37"/>
        <v>25</v>
      </c>
      <c r="H206" s="28">
        <f t="shared" si="37"/>
        <v>35</v>
      </c>
      <c r="I206" s="28">
        <f t="shared" si="37"/>
        <v>0</v>
      </c>
      <c r="J206" s="28">
        <f t="shared" si="37"/>
        <v>0</v>
      </c>
      <c r="K206" s="28">
        <f t="shared" si="37"/>
        <v>0</v>
      </c>
      <c r="L206" s="28">
        <f t="shared" si="37"/>
        <v>0</v>
      </c>
      <c r="M206" s="28">
        <f t="shared" si="37"/>
        <v>37</v>
      </c>
      <c r="N206" s="28">
        <f t="shared" si="37"/>
        <v>0</v>
      </c>
      <c r="O206" s="15">
        <v>0</v>
      </c>
    </row>
    <row r="207" spans="1:15" ht="15.75" customHeight="1" hidden="1">
      <c r="A207" s="30" t="s">
        <v>153</v>
      </c>
      <c r="B207" s="31">
        <f>SUM(C207:N207)</f>
        <v>0</v>
      </c>
      <c r="C207" s="31">
        <f aca="true" t="shared" si="38" ref="C207:N207">C208+C209</f>
        <v>0</v>
      </c>
      <c r="D207" s="31">
        <f t="shared" si="38"/>
        <v>0</v>
      </c>
      <c r="E207" s="31">
        <f t="shared" si="38"/>
        <v>0</v>
      </c>
      <c r="F207" s="32">
        <f t="shared" si="38"/>
        <v>0</v>
      </c>
      <c r="G207" s="33">
        <f t="shared" si="38"/>
        <v>0</v>
      </c>
      <c r="H207" s="33">
        <f t="shared" si="38"/>
        <v>0</v>
      </c>
      <c r="I207" s="33">
        <f t="shared" si="38"/>
        <v>0</v>
      </c>
      <c r="J207" s="33">
        <f t="shared" si="38"/>
        <v>0</v>
      </c>
      <c r="K207" s="33">
        <f t="shared" si="38"/>
        <v>0</v>
      </c>
      <c r="L207" s="33">
        <f t="shared" si="38"/>
        <v>0</v>
      </c>
      <c r="M207" s="33">
        <f t="shared" si="38"/>
        <v>0</v>
      </c>
      <c r="N207" s="34">
        <f t="shared" si="38"/>
        <v>0</v>
      </c>
      <c r="O207" s="15">
        <v>0</v>
      </c>
    </row>
    <row r="208" spans="1:15" ht="15.75" customHeight="1" hidden="1">
      <c r="A208" s="19" t="s">
        <v>154</v>
      </c>
      <c r="B208" s="2">
        <v>0</v>
      </c>
      <c r="C208" s="2">
        <v>0</v>
      </c>
      <c r="D208" s="2">
        <v>0</v>
      </c>
      <c r="E208" s="2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v>0</v>
      </c>
    </row>
    <row r="209" spans="1:15" ht="15.75" customHeight="1" hidden="1">
      <c r="A209" s="19" t="s">
        <v>155</v>
      </c>
      <c r="B209" s="2">
        <v>0</v>
      </c>
      <c r="C209" s="2">
        <v>0</v>
      </c>
      <c r="D209" s="2">
        <v>0</v>
      </c>
      <c r="E209" s="2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v>0</v>
      </c>
    </row>
    <row r="210" spans="1:15" ht="15.75" customHeight="1" hidden="1">
      <c r="A210" s="19" t="s">
        <v>156</v>
      </c>
      <c r="B210" s="2">
        <f>SUM(C210:N210)</f>
        <v>147</v>
      </c>
      <c r="C210" s="2"/>
      <c r="D210" s="2"/>
      <c r="E210" s="2"/>
      <c r="F210" s="20">
        <v>50</v>
      </c>
      <c r="G210" s="21">
        <v>25</v>
      </c>
      <c r="H210" s="21">
        <v>35</v>
      </c>
      <c r="I210" s="21"/>
      <c r="J210" s="21"/>
      <c r="K210" s="21"/>
      <c r="L210" s="21"/>
      <c r="M210" s="21">
        <v>37</v>
      </c>
      <c r="N210" s="22"/>
      <c r="O210" s="15">
        <v>0</v>
      </c>
    </row>
    <row r="211" spans="1:15" ht="15.75" customHeight="1" hidden="1">
      <c r="A211" s="19" t="s">
        <v>157</v>
      </c>
      <c r="B211" s="2">
        <v>0</v>
      </c>
      <c r="C211" s="2">
        <v>0</v>
      </c>
      <c r="D211" s="2">
        <v>0</v>
      </c>
      <c r="E211" s="2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v>0</v>
      </c>
    </row>
    <row r="212" spans="1:15" ht="15.75" customHeight="1" hidden="1">
      <c r="A212" s="19" t="s">
        <v>158</v>
      </c>
      <c r="B212" s="2">
        <v>0</v>
      </c>
      <c r="C212" s="2">
        <v>0</v>
      </c>
      <c r="D212" s="2">
        <v>0</v>
      </c>
      <c r="E212" s="2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v>0</v>
      </c>
    </row>
    <row r="213" spans="1:15" ht="15.75" customHeight="1" hidden="1">
      <c r="A213" s="19" t="s">
        <v>159</v>
      </c>
      <c r="B213" s="2">
        <v>0</v>
      </c>
      <c r="C213" s="2">
        <v>0</v>
      </c>
      <c r="D213" s="2">
        <v>0</v>
      </c>
      <c r="E213" s="2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v>0</v>
      </c>
    </row>
    <row r="214" spans="1:15" ht="15.75" customHeight="1" hidden="1">
      <c r="A214" s="17" t="s">
        <v>160</v>
      </c>
      <c r="B214" s="18">
        <f>SUM(C214:N214)</f>
        <v>0</v>
      </c>
      <c r="C214" s="18">
        <f aca="true" t="shared" si="39" ref="C214:N214">C215+C216+C217+C218+C219+C220</f>
        <v>0</v>
      </c>
      <c r="D214" s="18">
        <f t="shared" si="39"/>
        <v>0</v>
      </c>
      <c r="E214" s="18">
        <f t="shared" si="39"/>
        <v>0</v>
      </c>
      <c r="F214" s="27">
        <f t="shared" si="39"/>
        <v>0</v>
      </c>
      <c r="G214" s="28">
        <f t="shared" si="39"/>
        <v>0</v>
      </c>
      <c r="H214" s="28">
        <f t="shared" si="39"/>
        <v>0</v>
      </c>
      <c r="I214" s="28">
        <f t="shared" si="39"/>
        <v>0</v>
      </c>
      <c r="J214" s="28">
        <f t="shared" si="39"/>
        <v>0</v>
      </c>
      <c r="K214" s="28">
        <f t="shared" si="39"/>
        <v>0</v>
      </c>
      <c r="L214" s="28">
        <f t="shared" si="39"/>
        <v>0</v>
      </c>
      <c r="M214" s="28">
        <f t="shared" si="39"/>
        <v>0</v>
      </c>
      <c r="N214" s="29">
        <f t="shared" si="39"/>
        <v>0</v>
      </c>
      <c r="O214" s="15">
        <v>0</v>
      </c>
    </row>
    <row r="215" spans="1:15" ht="15.75" customHeight="1" hidden="1">
      <c r="A215" s="19" t="s">
        <v>63</v>
      </c>
      <c r="B215" s="2">
        <v>0</v>
      </c>
      <c r="C215" s="2">
        <v>0</v>
      </c>
      <c r="D215" s="2">
        <v>0</v>
      </c>
      <c r="E215" s="2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v>0</v>
      </c>
    </row>
    <row r="216" spans="1:15" ht="15.75" customHeight="1" hidden="1">
      <c r="A216" s="19" t="s">
        <v>64</v>
      </c>
      <c r="B216" s="2">
        <v>0</v>
      </c>
      <c r="C216" s="2">
        <v>0</v>
      </c>
      <c r="D216" s="2">
        <v>0</v>
      </c>
      <c r="E216" s="2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v>0</v>
      </c>
    </row>
    <row r="217" spans="1:15" ht="15.75" customHeight="1" hidden="1">
      <c r="A217" s="19" t="s">
        <v>65</v>
      </c>
      <c r="B217" s="2">
        <v>0</v>
      </c>
      <c r="C217" s="2">
        <v>0</v>
      </c>
      <c r="D217" s="2">
        <v>0</v>
      </c>
      <c r="E217" s="2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v>0</v>
      </c>
    </row>
    <row r="218" spans="1:15" ht="15.75" customHeight="1" hidden="1">
      <c r="A218" s="19" t="s">
        <v>66</v>
      </c>
      <c r="B218" s="2">
        <v>0</v>
      </c>
      <c r="C218" s="2">
        <v>0</v>
      </c>
      <c r="D218" s="2">
        <v>0</v>
      </c>
      <c r="E218" s="2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v>0</v>
      </c>
    </row>
    <row r="219" spans="1:15" ht="15.75" customHeight="1" hidden="1">
      <c r="A219" s="19" t="s">
        <v>67</v>
      </c>
      <c r="B219" s="2">
        <v>0</v>
      </c>
      <c r="C219" s="2">
        <v>0</v>
      </c>
      <c r="D219" s="2">
        <v>0</v>
      </c>
      <c r="E219" s="2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v>0</v>
      </c>
    </row>
    <row r="220" spans="1:15" ht="15.75" customHeight="1" hidden="1">
      <c r="A220" s="19" t="s">
        <v>68</v>
      </c>
      <c r="B220" s="2">
        <v>0</v>
      </c>
      <c r="C220" s="2">
        <v>0</v>
      </c>
      <c r="D220" s="2">
        <v>0</v>
      </c>
      <c r="E220" s="2">
        <v>0</v>
      </c>
      <c r="F220" s="20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2">
        <v>0</v>
      </c>
      <c r="O220" s="15">
        <v>0</v>
      </c>
    </row>
    <row r="221" spans="1:15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v>0</v>
      </c>
    </row>
    <row r="222" spans="1:15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v>0</v>
      </c>
    </row>
    <row r="223" spans="1:15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v>0</v>
      </c>
    </row>
    <row r="224" spans="1:15" ht="15.75" customHeight="1" hidden="1">
      <c r="A224" s="30" t="s">
        <v>164</v>
      </c>
      <c r="B224" s="31">
        <v>0</v>
      </c>
      <c r="C224" s="31">
        <v>0</v>
      </c>
      <c r="D224" s="31">
        <v>0</v>
      </c>
      <c r="E224" s="31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4">
        <v>0</v>
      </c>
      <c r="O224" s="15">
        <v>0</v>
      </c>
    </row>
    <row r="225" spans="1:15" ht="15.75" customHeight="1" hidden="1">
      <c r="A225" s="30" t="s">
        <v>165</v>
      </c>
      <c r="B225" s="31">
        <v>0</v>
      </c>
      <c r="C225" s="31">
        <v>0</v>
      </c>
      <c r="D225" s="31">
        <v>0</v>
      </c>
      <c r="E225" s="31">
        <v>0</v>
      </c>
      <c r="F225" s="53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5">
        <v>0</v>
      </c>
      <c r="O225" s="15">
        <v>0</v>
      </c>
    </row>
    <row r="226" ht="15.75" customHeight="1" hidden="1">
      <c r="O226" s="15">
        <f>'[1]июнь'!$P228+'[2]июль'!$P228</f>
        <v>0</v>
      </c>
    </row>
    <row r="227" ht="15.75" customHeight="1" hidden="1">
      <c r="O227" s="15" t="e">
        <f>'[1]июнь'!$P229+'[2]июль'!$P229</f>
        <v>#REF!</v>
      </c>
    </row>
    <row r="228" ht="15.75" customHeight="1" hidden="1">
      <c r="O228" s="15">
        <f>'[1]июнь'!$P230+'[2]июль'!$P230</f>
        <v>0</v>
      </c>
    </row>
    <row r="229" ht="15.75" customHeight="1" hidden="1">
      <c r="O229" s="15">
        <f>'[1]июнь'!$P231+'[2]июль'!$P231</f>
        <v>235768</v>
      </c>
    </row>
    <row r="230" ht="15.75" customHeight="1" hidden="1">
      <c r="O230" s="15">
        <f>'[1]июнь'!$P232+'[2]июль'!$P232</f>
        <v>0</v>
      </c>
    </row>
    <row r="231" ht="15.75" customHeight="1" hidden="1">
      <c r="O231" s="15">
        <f>'[1]июнь'!$P233+'[2]июль'!$P233</f>
        <v>0</v>
      </c>
    </row>
    <row r="232" ht="15.75" customHeight="1" hidden="1">
      <c r="O232" s="15">
        <f>'[1]июнь'!$P234+'[2]июль'!$P234</f>
        <v>0</v>
      </c>
    </row>
    <row r="233" ht="15.75" customHeight="1" hidden="1">
      <c r="O233" s="15">
        <f>'[1]июнь'!$P235+'[2]июль'!$P235</f>
        <v>0</v>
      </c>
    </row>
    <row r="234" ht="15.75" customHeight="1" hidden="1">
      <c r="O234" s="15">
        <f>'[1]июнь'!$P236+'[2]июль'!$P236</f>
        <v>0</v>
      </c>
    </row>
    <row r="235" ht="15.75" customHeight="1" hidden="1">
      <c r="O235" s="15" t="e">
        <f>'[1]июнь'!$P237+'[2]июль'!$P237</f>
        <v>#VALUE!</v>
      </c>
    </row>
    <row r="236" ht="15.75" customHeight="1" hidden="1">
      <c r="O236" s="15" t="e">
        <f>'[1]июнь'!$P238+'[2]июль'!$P238</f>
        <v>#VALUE!</v>
      </c>
    </row>
    <row r="237" ht="15.75" customHeight="1" hidden="1">
      <c r="O237" s="15" t="e">
        <f>'[1]июнь'!$P239+'[2]июль'!$P239</f>
        <v>#VALUE!</v>
      </c>
    </row>
    <row r="238" ht="15.75" customHeight="1" hidden="1">
      <c r="O238" s="15">
        <f>'[1]июнь'!$P240+'[2]июль'!$P240</f>
        <v>0</v>
      </c>
    </row>
    <row r="239" ht="15.75" customHeight="1" hidden="1">
      <c r="O239" s="15" t="e">
        <f>'[1]июнь'!$P241+'[2]июль'!$P241</f>
        <v>#VALUE!</v>
      </c>
    </row>
    <row r="240" ht="15.75" customHeight="1" hidden="1">
      <c r="O240" s="15" t="e">
        <f>'[1]июнь'!$P242+'[2]июль'!$P242</f>
        <v>#VALUE!</v>
      </c>
    </row>
    <row r="241" ht="15.75" customHeight="1" hidden="1">
      <c r="O241" s="15">
        <f>'[1]июнь'!$P243+'[2]июль'!$P243</f>
        <v>0</v>
      </c>
    </row>
    <row r="242" ht="15.75" customHeight="1" hidden="1">
      <c r="O242" s="15" t="e">
        <f>'[1]июнь'!$P244+'[2]июль'!$P244</f>
        <v>#VALUE!</v>
      </c>
    </row>
    <row r="243" ht="15.75" customHeight="1" hidden="1">
      <c r="O243" s="15" t="e">
        <f>'[1]июнь'!$P245+'[2]июль'!$P245</f>
        <v>#VALUE!</v>
      </c>
    </row>
    <row r="244" ht="15.75" customHeight="1" hidden="1">
      <c r="O244" s="15" t="e">
        <f>'[1]июнь'!$P246+'[2]июль'!$P246</f>
        <v>#VALUE!</v>
      </c>
    </row>
    <row r="245" ht="15.75" customHeight="1" hidden="1">
      <c r="O245" s="15">
        <f>'[1]июнь'!$P247+'[2]июль'!$P247</f>
        <v>0</v>
      </c>
    </row>
    <row r="246" ht="15.75" customHeight="1" hidden="1">
      <c r="O246" s="15">
        <f>'[1]июнь'!$P248+'[2]июль'!$P248</f>
        <v>0</v>
      </c>
    </row>
    <row r="247" ht="15.75" customHeight="1" hidden="1">
      <c r="O247" s="15" t="e">
        <f>'[1]июнь'!$P249+'[2]июль'!$P249</f>
        <v>#VALUE!</v>
      </c>
    </row>
    <row r="248" ht="15.75" customHeight="1" hidden="1">
      <c r="O248" s="15">
        <f>'[1]июнь'!$P250+'[2]июль'!$P250</f>
        <v>0</v>
      </c>
    </row>
    <row r="249" ht="15.75" customHeight="1" hidden="1">
      <c r="O249" s="15">
        <f>'[1]июнь'!$P251+'[2]июль'!$P251</f>
        <v>0</v>
      </c>
    </row>
    <row r="250" ht="15.75" customHeight="1" hidden="1">
      <c r="O250" s="15">
        <f>'[1]июнь'!$P252+'[2]июль'!$P252</f>
        <v>0</v>
      </c>
    </row>
    <row r="251" ht="15.75" customHeight="1" hidden="1">
      <c r="O251" s="15" t="e">
        <f>'[1]июнь'!$P253+'[2]июль'!$P253</f>
        <v>#VALUE!</v>
      </c>
    </row>
    <row r="252" ht="15.75" customHeight="1" hidden="1">
      <c r="O252" s="15" t="e">
        <f>'[1]июнь'!$P254+'[2]июль'!$P254</f>
        <v>#VALUE!</v>
      </c>
    </row>
    <row r="253" ht="15.75" customHeight="1" hidden="1">
      <c r="O253" s="15">
        <f>'[1]июнь'!$P255+'[2]июль'!$P255</f>
        <v>0</v>
      </c>
    </row>
    <row r="254" ht="15.75" customHeight="1" hidden="1">
      <c r="O254" s="15">
        <f>'[1]июнь'!$P256+'[2]июль'!$P256</f>
        <v>0</v>
      </c>
    </row>
    <row r="255" ht="15.75" customHeight="1" hidden="1">
      <c r="O255" s="15">
        <f>'[1]июнь'!$P257+'[2]июль'!$P257</f>
        <v>0</v>
      </c>
    </row>
    <row r="256" ht="15.75" customHeight="1" hidden="1">
      <c r="O256" s="15">
        <f>'[1]июнь'!$P258+'[2]июль'!$P258</f>
        <v>0</v>
      </c>
    </row>
    <row r="257" ht="15.75" customHeight="1" hidden="1">
      <c r="O257" s="15">
        <f>'[1]июнь'!$P259+'[2]июль'!$P259</f>
        <v>0</v>
      </c>
    </row>
    <row r="258" ht="15.75" customHeight="1" hidden="1">
      <c r="O258" s="15">
        <f>'[1]июнь'!$P260+'[2]июль'!$P260</f>
        <v>0</v>
      </c>
    </row>
    <row r="259" ht="15.75" customHeight="1" hidden="1">
      <c r="O259" s="15">
        <f>'[1]июнь'!$P261+'[2]июль'!$P261</f>
        <v>0</v>
      </c>
    </row>
    <row r="260" ht="15.75" customHeight="1" hidden="1">
      <c r="O260" s="15">
        <f>'[1]июнь'!$P262+'[2]июль'!$P262</f>
        <v>0</v>
      </c>
    </row>
    <row r="261" ht="15.75" customHeight="1" hidden="1">
      <c r="O261" s="15">
        <f>'[1]июнь'!$P263+'[2]июль'!$P263</f>
        <v>0</v>
      </c>
    </row>
    <row r="262" ht="15.75" customHeight="1" hidden="1">
      <c r="O262" s="15">
        <f>'[1]июнь'!$P264+'[2]июль'!$P264</f>
        <v>0</v>
      </c>
    </row>
    <row r="263" ht="15.75" customHeight="1" hidden="1">
      <c r="O263" s="15">
        <f>'[1]июнь'!$P265+'[2]июль'!$P265</f>
        <v>0</v>
      </c>
    </row>
    <row r="264" ht="15.75" customHeight="1" hidden="1">
      <c r="O264" s="15">
        <f>'[1]июнь'!$P266+'[2]июль'!$P266</f>
        <v>0</v>
      </c>
    </row>
    <row r="265" ht="15.75" customHeight="1" hidden="1">
      <c r="O265" s="15">
        <f>'[1]июнь'!$P267+'[2]июль'!$P267</f>
        <v>0</v>
      </c>
    </row>
    <row r="266" ht="15.75" customHeight="1" hidden="1">
      <c r="O266" s="15">
        <f>'[1]июнь'!$P268+'[2]июль'!$P268</f>
        <v>0</v>
      </c>
    </row>
    <row r="267" ht="15.75" customHeight="1" hidden="1">
      <c r="O267" s="15">
        <f>'[1]июнь'!$P269+'[2]июль'!$P269</f>
        <v>99.10112208815903</v>
      </c>
    </row>
    <row r="268" ht="15.75" customHeight="1" hidden="1">
      <c r="O268" s="15">
        <f>'[1]июнь'!$P270+'[2]июль'!$P270</f>
        <v>0</v>
      </c>
    </row>
    <row r="269" ht="15.75" customHeight="1" hidden="1">
      <c r="O269" s="15">
        <f>'[1]июнь'!$P271+'[2]июль'!$P271</f>
        <v>0</v>
      </c>
    </row>
    <row r="270" ht="15.75" customHeight="1" hidden="1">
      <c r="O270" s="15">
        <f>'[1]июнь'!$P272+'[2]июль'!$P272</f>
        <v>0</v>
      </c>
    </row>
    <row r="271" ht="15.75" customHeight="1" hidden="1">
      <c r="O271" s="15">
        <f>'[1]июнь'!$P273+'[2]июль'!$P273</f>
        <v>0</v>
      </c>
    </row>
    <row r="272" ht="15.75" customHeight="1" hidden="1">
      <c r="O272" s="15">
        <f>'[1]июнь'!$P274+'[2]июль'!$P274</f>
        <v>76.31344188546312</v>
      </c>
    </row>
    <row r="273" ht="15.75" customHeight="1" hidden="1">
      <c r="O273" s="15">
        <f>'[1]июнь'!$P275+'[2]июль'!$P275</f>
        <v>0</v>
      </c>
    </row>
    <row r="274" ht="15.75" customHeight="1" hidden="1">
      <c r="O274" s="15">
        <f>'[1]июнь'!$P276+'[2]июль'!$P276</f>
        <v>0</v>
      </c>
    </row>
    <row r="275" ht="15.75" customHeight="1" hidden="1">
      <c r="O275" s="15">
        <f>'[1]июнь'!$P277+'[2]июль'!$P277</f>
        <v>0</v>
      </c>
    </row>
    <row r="276" ht="15.75" customHeight="1" hidden="1">
      <c r="O276" s="15">
        <f>'[1]июнь'!$P278+'[2]июль'!$P278</f>
        <v>76.31344188546312</v>
      </c>
    </row>
    <row r="277" ht="15.75" customHeight="1" hidden="1">
      <c r="O277" s="15">
        <f>'[1]июнь'!$P279+'[2]июль'!$P279</f>
        <v>0</v>
      </c>
    </row>
    <row r="278" ht="15.75" customHeight="1" hidden="1">
      <c r="O278" s="15">
        <f>'[1]июнь'!$P280+'[2]июль'!$P280</f>
        <v>0</v>
      </c>
    </row>
    <row r="279" ht="15.75" customHeight="1" hidden="1">
      <c r="O279" s="15">
        <f>'[1]июнь'!$P281+'[2]июль'!$P281</f>
        <v>1518.4740000000002</v>
      </c>
    </row>
    <row r="280" ht="15.75" customHeight="1" hidden="1">
      <c r="O280" s="15">
        <f>'[1]июнь'!$P282+'[2]июль'!$P282</f>
        <v>0</v>
      </c>
    </row>
    <row r="281" ht="15.75" customHeight="1" hidden="1">
      <c r="O281" s="15">
        <f>'[1]июнь'!$P283+'[2]июль'!$P283</f>
        <v>0</v>
      </c>
    </row>
    <row r="282" ht="15.75" customHeight="1" hidden="1">
      <c r="O282" s="15">
        <f>'[1]июнь'!$P284+'[2]июль'!$P284</f>
        <v>81.87974447002418</v>
      </c>
    </row>
    <row r="283" ht="15.75" customHeight="1" hidden="1">
      <c r="O283" s="15">
        <f>'[1]июнь'!$P285+'[2]июль'!$P285</f>
        <v>0</v>
      </c>
    </row>
    <row r="284" ht="15.75" customHeight="1" hidden="1">
      <c r="O284" s="15">
        <f>'[1]июнь'!$P286+'[2]июль'!$P286</f>
        <v>0</v>
      </c>
    </row>
    <row r="285" ht="15.75" customHeight="1" hidden="1">
      <c r="O285" s="15">
        <f>'[1]июнь'!$P287+'[2]июль'!$P287</f>
        <v>44.122</v>
      </c>
    </row>
    <row r="286" ht="15.75" customHeight="1" hidden="1">
      <c r="O286" s="15">
        <f>'[1]июнь'!$P288+'[2]июль'!$P288</f>
        <v>346.081</v>
      </c>
    </row>
    <row r="287" ht="15.75" customHeight="1" hidden="1">
      <c r="O287" s="15">
        <f>'[1]июнь'!$P289+'[2]июль'!$P289</f>
        <v>301.959</v>
      </c>
    </row>
    <row r="288" ht="15.75" customHeight="1" hidden="1">
      <c r="O288" s="15">
        <f>'[1]июнь'!$P290+'[2]июль'!$P290</f>
        <v>0</v>
      </c>
    </row>
    <row r="289" ht="15.75" customHeight="1" hidden="1">
      <c r="O289" s="15">
        <f>'[1]июнь'!$P291+'[2]июль'!$P291</f>
        <v>-76.963</v>
      </c>
    </row>
    <row r="290" ht="15.75" customHeight="1" hidden="1">
      <c r="O290" s="15">
        <f>'[1]июнь'!$P292+'[2]июль'!$P292</f>
        <v>112.84012208815903</v>
      </c>
    </row>
    <row r="291" ht="15.75" customHeight="1" hidden="1">
      <c r="O291" s="15">
        <f>'[1]июнь'!$P293+'[2]июль'!$P293</f>
        <v>0</v>
      </c>
    </row>
    <row r="292" ht="15.75" customHeight="1" hidden="1">
      <c r="O292" s="15">
        <f>'[1]июнь'!$P294+'[2]июль'!$P294</f>
        <v>0</v>
      </c>
    </row>
    <row r="293" ht="15.75" customHeight="1" hidden="1">
      <c r="O293" s="15">
        <f>'[1]июнь'!$P295+'[2]июль'!$P295</f>
        <v>0</v>
      </c>
    </row>
    <row r="294" ht="15.75" customHeight="1" hidden="1">
      <c r="O294" s="15">
        <f>'[1]июнь'!$P296+'[2]июль'!$P296</f>
        <v>34.55471334918205</v>
      </c>
    </row>
    <row r="295" ht="15.75" customHeight="1" hidden="1">
      <c r="O295" s="15">
        <f>'[1]июнь'!$P297+'[2]июль'!$P297</f>
        <v>64.84077761651034</v>
      </c>
    </row>
    <row r="296" ht="15.75" customHeight="1" hidden="1">
      <c r="O296" s="15">
        <f>'[1]июнь'!$P298+'[2]июль'!$P298</f>
        <v>0</v>
      </c>
    </row>
    <row r="297" ht="15.75" customHeight="1" hidden="1">
      <c r="O297" s="15">
        <f>'[1]июнь'!$P299+'[2]июль'!$P299</f>
        <v>0</v>
      </c>
    </row>
    <row r="298" ht="15.75" customHeight="1" hidden="1">
      <c r="O298" s="15">
        <f>'[1]июнь'!$P300+'[2]июль'!$P300</f>
        <v>0</v>
      </c>
    </row>
    <row r="299" ht="15.75" customHeight="1" hidden="1">
      <c r="O299" s="15">
        <f>'[1]июнь'!$P301+'[2]июль'!$P301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2018-04-12T10:20:54Z</dcterms:created>
  <dcterms:modified xsi:type="dcterms:W3CDTF">2018-04-12T10:21:04Z</dcterms:modified>
  <cp:category/>
  <cp:version/>
  <cp:contentType/>
  <cp:contentStatus/>
</cp:coreProperties>
</file>