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6416" windowHeight="7776" activeTab="0"/>
  </bookViews>
  <sheets>
    <sheet name="2019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'2019'!$A$1:$O$138</definedName>
  </definedNames>
  <calcPr fullCalcOnLoad="1"/>
</workbook>
</file>

<file path=xl/sharedStrings.xml><?xml version="1.0" encoding="utf-8"?>
<sst xmlns="http://schemas.openxmlformats.org/spreadsheetml/2006/main" count="144" uniqueCount="118">
  <si>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</si>
  <si>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</si>
  <si>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</si>
  <si>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</si>
  <si>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</si>
  <si>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</si>
  <si>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</si>
  <si>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</si>
  <si>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</si>
  <si>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</si>
  <si>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</si>
  <si>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</si>
  <si>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</si>
  <si>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</si>
  <si>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</si>
  <si>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</si>
  <si>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</si>
  <si>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</si>
  <si>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</si>
  <si>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</si>
  <si>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</si>
  <si>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</si>
  <si>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</si>
  <si>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</si>
  <si>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</si>
  <si>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</si>
  <si>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</si>
  <si>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</si>
  <si>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</si>
  <si>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</si>
  <si>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</si>
  <si>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</si>
  <si>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</si>
  <si>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</si>
  <si>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</si>
  <si>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</si>
  <si>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</si>
  <si>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</si>
  <si>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</si>
  <si>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</si>
  <si>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</si>
  <si>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</si>
  <si>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</si>
  <si>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</si>
  <si>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</si>
  <si>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</si>
  <si>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</si>
  <si>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</si>
  <si>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</si>
  <si>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</si>
  <si>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</si>
  <si>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</si>
  <si>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</si>
  <si>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</si>
  <si>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</si>
  <si>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</si>
  <si>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</si>
  <si>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</si>
  <si>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</si>
  <si>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</si>
  <si>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</si>
  <si>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</si>
  <si>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</si>
  <si>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</si>
  <si>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</si>
  <si>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</si>
  <si>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</si>
  <si>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</si>
  <si>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</si>
  <si>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</si>
  <si>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</si>
  <si>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</si>
  <si>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</si>
  <si>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</si>
  <si>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</si>
  <si>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</si>
  <si>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</si>
  <si>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</si>
  <si>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</si>
  <si>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</si>
  <si>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</si>
  <si>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</si>
  <si>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</si>
  <si>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</si>
  <si>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</si>
  <si>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</si>
  <si>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</si>
  <si>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</si>
  <si>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</si>
  <si>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</si>
  <si>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</si>
  <si>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</si>
  <si>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</si>
  <si>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</si>
  <si>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</si>
  <si>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</si>
  <si>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</si>
  <si>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</si>
  <si>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</si>
  <si>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</si>
  <si>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</si>
  <si>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</si>
  <si>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</si>
  <si>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</si>
  <si>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</si>
  <si>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</si>
  <si>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</si>
  <si>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</si>
  <si>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</si>
  <si>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Расходы по прочей деятельности, в т.ч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</si>
  <si>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</si>
  <si>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</si>
  <si>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Гостенская 16а</t>
  </si>
  <si>
    <t xml:space="preserve">РРКЦ, банк </t>
  </si>
  <si>
    <t>Расшифровка затрат по прочей деятельности</t>
  </si>
  <si>
    <t>дератизация, дезинсекция</t>
  </si>
  <si>
    <t>дезинфекция мусоропровода</t>
  </si>
  <si>
    <t>Отчет финансово-хозяйственной деятельности за 2019г.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</si>
</sst>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.00_р_."/>
  </numFmts>
  <fonts count="58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Fill="1" applyAlignment="1" applyProtection="1">
      <alignment/>
      <protection/>
    </xf>
    <xf numFmtId="165" fontId="2" fillId="33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5" fontId="6" fillId="34" borderId="10" xfId="0" applyNumberFormat="1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65" fontId="2" fillId="33" borderId="11" xfId="0" applyNumberFormat="1" applyFont="1" applyFill="1" applyBorder="1" applyAlignment="1" applyProtection="1">
      <alignment/>
      <protection/>
    </xf>
    <xf numFmtId="165" fontId="2" fillId="33" borderId="12" xfId="0" applyNumberFormat="1" applyFont="1" applyFill="1" applyBorder="1" applyAlignment="1" applyProtection="1">
      <alignment/>
      <protection/>
    </xf>
    <xf numFmtId="165" fontId="2" fillId="33" borderId="13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wrapText="1"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3" xfId="0" applyNumberFormat="1" applyFont="1" applyFill="1" applyBorder="1" applyAlignment="1" applyProtection="1">
      <alignment/>
      <protection/>
    </xf>
    <xf numFmtId="0" fontId="9" fillId="37" borderId="10" xfId="0" applyFont="1" applyFill="1" applyBorder="1" applyAlignment="1" applyProtection="1">
      <alignment/>
      <protection/>
    </xf>
    <xf numFmtId="165" fontId="9" fillId="37" borderId="10" xfId="0" applyNumberFormat="1" applyFont="1" applyFill="1" applyBorder="1" applyAlignment="1" applyProtection="1">
      <alignment/>
      <protection/>
    </xf>
    <xf numFmtId="165" fontId="9" fillId="37" borderId="11" xfId="0" applyNumberFormat="1" applyFont="1" applyFill="1" applyBorder="1" applyAlignment="1" applyProtection="1">
      <alignment/>
      <protection/>
    </xf>
    <xf numFmtId="165" fontId="9" fillId="37" borderId="12" xfId="0" applyNumberFormat="1" applyFont="1" applyFill="1" applyBorder="1" applyAlignment="1" applyProtection="1">
      <alignment/>
      <protection/>
    </xf>
    <xf numFmtId="165" fontId="9" fillId="37" borderId="13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0" fontId="9" fillId="37" borderId="10" xfId="0" applyFont="1" applyFill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wrapText="1"/>
      <protection/>
    </xf>
    <xf numFmtId="165" fontId="3" fillId="33" borderId="10" xfId="0" applyNumberFormat="1" applyFont="1" applyFill="1" applyBorder="1" applyAlignment="1" applyProtection="1">
      <alignment/>
      <protection/>
    </xf>
    <xf numFmtId="165" fontId="3" fillId="33" borderId="11" xfId="0" applyNumberFormat="1" applyFont="1" applyFill="1" applyBorder="1" applyAlignment="1" applyProtection="1">
      <alignment/>
      <protection/>
    </xf>
    <xf numFmtId="165" fontId="3" fillId="33" borderId="12" xfId="0" applyNumberFormat="1" applyFont="1" applyFill="1" applyBorder="1" applyAlignment="1" applyProtection="1">
      <alignment/>
      <protection/>
    </xf>
    <xf numFmtId="165" fontId="3" fillId="33" borderId="13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0" fillId="35" borderId="10" xfId="0" applyNumberFormat="1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65" fontId="6" fillId="34" borderId="11" xfId="0" applyNumberFormat="1" applyFont="1" applyFill="1" applyBorder="1" applyAlignment="1" applyProtection="1">
      <alignment/>
      <protection/>
    </xf>
    <xf numFmtId="165" fontId="6" fillId="34" borderId="12" xfId="0" applyNumberFormat="1" applyFont="1" applyFill="1" applyBorder="1" applyAlignment="1" applyProtection="1">
      <alignment/>
      <protection/>
    </xf>
    <xf numFmtId="165" fontId="6" fillId="34" borderId="13" xfId="0" applyNumberFormat="1" applyFont="1" applyFill="1" applyBorder="1" applyAlignment="1" applyProtection="1">
      <alignment/>
      <protection/>
    </xf>
    <xf numFmtId="164" fontId="6" fillId="38" borderId="10" xfId="0" applyNumberFormat="1" applyFont="1" applyFill="1" applyBorder="1" applyAlignment="1" applyProtection="1">
      <alignment/>
      <protection/>
    </xf>
    <xf numFmtId="165" fontId="11" fillId="33" borderId="10" xfId="0" applyNumberFormat="1" applyFont="1" applyFill="1" applyBorder="1" applyAlignment="1" applyProtection="1">
      <alignment/>
      <protection/>
    </xf>
    <xf numFmtId="165" fontId="11" fillId="33" borderId="11" xfId="0" applyNumberFormat="1" applyFont="1" applyFill="1" applyBorder="1" applyAlignment="1" applyProtection="1">
      <alignment/>
      <protection/>
    </xf>
    <xf numFmtId="165" fontId="11" fillId="33" borderId="12" xfId="0" applyNumberFormat="1" applyFont="1" applyFill="1" applyBorder="1" applyAlignment="1" applyProtection="1">
      <alignment/>
      <protection/>
    </xf>
    <xf numFmtId="165" fontId="11" fillId="33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165" fontId="15" fillId="34" borderId="10" xfId="0" applyNumberFormat="1" applyFont="1" applyFill="1" applyBorder="1" applyAlignment="1" applyProtection="1">
      <alignment/>
      <protection/>
    </xf>
    <xf numFmtId="164" fontId="15" fillId="34" borderId="10" xfId="0" applyNumberFormat="1" applyFont="1" applyFill="1" applyBorder="1" applyAlignment="1" applyProtection="1">
      <alignment/>
      <protection/>
    </xf>
    <xf numFmtId="0" fontId="16" fillId="35" borderId="0" xfId="0" applyFont="1" applyFill="1" applyAlignment="1" applyProtection="1">
      <alignment/>
      <protection/>
    </xf>
    <xf numFmtId="165" fontId="14" fillId="33" borderId="10" xfId="0" applyNumberFormat="1" applyFont="1" applyFill="1" applyBorder="1" applyAlignment="1" applyProtection="1">
      <alignment/>
      <protection/>
    </xf>
    <xf numFmtId="165" fontId="14" fillId="33" borderId="11" xfId="0" applyNumberFormat="1" applyFont="1" applyFill="1" applyBorder="1" applyAlignment="1" applyProtection="1">
      <alignment/>
      <protection/>
    </xf>
    <xf numFmtId="165" fontId="14" fillId="33" borderId="12" xfId="0" applyNumberFormat="1" applyFont="1" applyFill="1" applyBorder="1" applyAlignment="1" applyProtection="1">
      <alignment/>
      <protection/>
    </xf>
    <xf numFmtId="165" fontId="14" fillId="33" borderId="13" xfId="0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8" fillId="33" borderId="10" xfId="0" applyFont="1" applyFill="1" applyBorder="1" applyAlignment="1" applyProtection="1">
      <alignment/>
      <protection/>
    </xf>
    <xf numFmtId="165" fontId="18" fillId="33" borderId="10" xfId="0" applyNumberFormat="1" applyFont="1" applyFill="1" applyBorder="1" applyAlignment="1" applyProtection="1">
      <alignment/>
      <protection/>
    </xf>
    <xf numFmtId="165" fontId="18" fillId="33" borderId="11" xfId="0" applyNumberFormat="1" applyFont="1" applyFill="1" applyBorder="1" applyAlignment="1" applyProtection="1">
      <alignment/>
      <protection/>
    </xf>
    <xf numFmtId="165" fontId="18" fillId="33" borderId="12" xfId="0" applyNumberFormat="1" applyFont="1" applyFill="1" applyBorder="1" applyAlignment="1" applyProtection="1">
      <alignment/>
      <protection/>
    </xf>
    <xf numFmtId="165" fontId="18" fillId="33" borderId="13" xfId="0" applyNumberFormat="1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165" fontId="53" fillId="33" borderId="10" xfId="0" applyNumberFormat="1" applyFont="1" applyFill="1" applyBorder="1" applyAlignment="1" applyProtection="1">
      <alignment/>
      <protection/>
    </xf>
    <xf numFmtId="165" fontId="53" fillId="33" borderId="11" xfId="0" applyNumberFormat="1" applyFont="1" applyFill="1" applyBorder="1" applyAlignment="1" applyProtection="1">
      <alignment/>
      <protection/>
    </xf>
    <xf numFmtId="165" fontId="53" fillId="33" borderId="12" xfId="0" applyNumberFormat="1" applyFont="1" applyFill="1" applyBorder="1" applyAlignment="1" applyProtection="1">
      <alignment/>
      <protection/>
    </xf>
    <xf numFmtId="165" fontId="53" fillId="33" borderId="13" xfId="0" applyNumberFormat="1" applyFont="1" applyFill="1" applyBorder="1" applyAlignment="1" applyProtection="1">
      <alignment/>
      <protection/>
    </xf>
    <xf numFmtId="0" fontId="36" fillId="35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39" borderId="0" xfId="0" applyFont="1" applyFill="1" applyAlignment="1" applyProtection="1">
      <alignment/>
      <protection/>
    </xf>
    <xf numFmtId="0" fontId="54" fillId="40" borderId="10" xfId="0" applyFont="1" applyFill="1" applyBorder="1" applyAlignment="1" applyProtection="1">
      <alignment horizontal="center"/>
      <protection/>
    </xf>
    <xf numFmtId="0" fontId="53" fillId="39" borderId="10" xfId="0" applyFont="1" applyFill="1" applyBorder="1" applyAlignment="1" applyProtection="1">
      <alignment/>
      <protection/>
    </xf>
    <xf numFmtId="165" fontId="55" fillId="41" borderId="10" xfId="0" applyNumberFormat="1" applyFont="1" applyFill="1" applyBorder="1" applyAlignment="1" applyProtection="1">
      <alignment/>
      <protection/>
    </xf>
    <xf numFmtId="168" fontId="53" fillId="39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/>
      <protection/>
    </xf>
    <xf numFmtId="165" fontId="52" fillId="33" borderId="10" xfId="0" applyNumberFormat="1" applyFont="1" applyFill="1" applyBorder="1" applyAlignment="1" applyProtection="1">
      <alignment/>
      <protection/>
    </xf>
    <xf numFmtId="165" fontId="52" fillId="33" borderId="11" xfId="0" applyNumberFormat="1" applyFont="1" applyFill="1" applyBorder="1" applyAlignment="1" applyProtection="1">
      <alignment/>
      <protection/>
    </xf>
    <xf numFmtId="165" fontId="52" fillId="33" borderId="12" xfId="0" applyNumberFormat="1" applyFont="1" applyFill="1" applyBorder="1" applyAlignment="1" applyProtection="1">
      <alignment/>
      <protection/>
    </xf>
    <xf numFmtId="165" fontId="52" fillId="33" borderId="13" xfId="0" applyNumberFormat="1" applyFont="1" applyFill="1" applyBorder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164" fontId="56" fillId="33" borderId="0" xfId="0" applyNumberFormat="1" applyFont="1" applyFill="1" applyBorder="1" applyAlignment="1" applyProtection="1">
      <alignment horizontal="center" vertical="center" wrapText="1"/>
      <protection/>
    </xf>
    <xf numFmtId="165" fontId="57" fillId="41" borderId="10" xfId="0" applyNumberFormat="1" applyFon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9%20&#1084;&#1077;&#1089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&#1086;&#1082;&#1090;&#1103;&#1073;&#1088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&#1085;&#1086;&#1103;&#1073;&#1088;&#1100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&#1076;&#1077;&#1082;&#1072;&#1073;&#1088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мес"/>
    </sheetNames>
    <sheetDataSet>
      <sheetData sheetId="0">
        <row r="6">
          <cell r="T6">
            <v>929.9589668239274</v>
          </cell>
        </row>
        <row r="8">
          <cell r="T8">
            <v>746.946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3">
          <cell r="T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T17">
            <v>0</v>
          </cell>
        </row>
        <row r="18">
          <cell r="T18">
            <v>114.25399999999999</v>
          </cell>
        </row>
        <row r="19">
          <cell r="T19">
            <v>0</v>
          </cell>
        </row>
        <row r="20">
          <cell r="T20" t="e">
            <v>#REF!</v>
          </cell>
        </row>
        <row r="21">
          <cell r="T21" t="e">
            <v>#REF!</v>
          </cell>
        </row>
        <row r="22">
          <cell r="T22" t="e">
            <v>#REF!</v>
          </cell>
        </row>
        <row r="23">
          <cell r="T23" t="e">
            <v>#REF!</v>
          </cell>
        </row>
        <row r="24">
          <cell r="T24" t="e">
            <v>#REF!</v>
          </cell>
        </row>
        <row r="25">
          <cell r="T25" t="e">
            <v>#REF!</v>
          </cell>
        </row>
        <row r="26">
          <cell r="T26" t="e">
            <v>#REF!</v>
          </cell>
        </row>
        <row r="27">
          <cell r="T27" t="e">
            <v>#REF!</v>
          </cell>
        </row>
        <row r="28">
          <cell r="T28" t="e">
            <v>#REF!</v>
          </cell>
        </row>
        <row r="29">
          <cell r="T29" t="e">
            <v>#REF!</v>
          </cell>
        </row>
        <row r="30">
          <cell r="T30" t="e">
            <v>#REF!</v>
          </cell>
        </row>
        <row r="31">
          <cell r="T31" t="e">
            <v>#REF!</v>
          </cell>
        </row>
        <row r="32">
          <cell r="T32" t="e">
            <v>#REF!</v>
          </cell>
        </row>
        <row r="33">
          <cell r="T33" t="e">
            <v>#REF!</v>
          </cell>
        </row>
        <row r="34">
          <cell r="T34" t="e">
            <v>#REF!</v>
          </cell>
        </row>
        <row r="35">
          <cell r="T35" t="e">
            <v>#REF!</v>
          </cell>
        </row>
        <row r="36">
          <cell r="T36" t="e">
            <v>#REF!</v>
          </cell>
        </row>
        <row r="37">
          <cell r="T37" t="e">
            <v>#REF!</v>
          </cell>
        </row>
        <row r="38">
          <cell r="T38" t="e">
            <v>#REF!</v>
          </cell>
        </row>
        <row r="39">
          <cell r="T39" t="e">
            <v>#REF!</v>
          </cell>
        </row>
        <row r="40">
          <cell r="T40" t="e">
            <v>#REF!</v>
          </cell>
        </row>
        <row r="41">
          <cell r="T41" t="e">
            <v>#REF!</v>
          </cell>
        </row>
        <row r="42">
          <cell r="T42" t="e">
            <v>#REF!</v>
          </cell>
        </row>
        <row r="43">
          <cell r="T43" t="e">
            <v>#REF!</v>
          </cell>
        </row>
        <row r="44">
          <cell r="T44" t="e">
            <v>#REF!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 t="e">
            <v>#REF!</v>
          </cell>
        </row>
        <row r="48">
          <cell r="T48" t="e">
            <v>#REF!</v>
          </cell>
        </row>
        <row r="49">
          <cell r="T49" t="e">
            <v>#REF!</v>
          </cell>
        </row>
        <row r="50">
          <cell r="T50" t="e">
            <v>#REF!</v>
          </cell>
        </row>
        <row r="51">
          <cell r="T51" t="e">
            <v>#REF!</v>
          </cell>
        </row>
        <row r="52">
          <cell r="T52" t="e">
            <v>#REF!</v>
          </cell>
        </row>
        <row r="53">
          <cell r="T53" t="e">
            <v>#REF!</v>
          </cell>
        </row>
        <row r="54">
          <cell r="T54" t="e">
            <v>#REF!</v>
          </cell>
        </row>
        <row r="55">
          <cell r="T55" t="e">
            <v>#REF!</v>
          </cell>
        </row>
        <row r="56">
          <cell r="T56" t="e">
            <v>#REF!</v>
          </cell>
        </row>
        <row r="57">
          <cell r="T57" t="e">
            <v>#REF!</v>
          </cell>
        </row>
        <row r="58">
          <cell r="T58" t="e">
            <v>#REF!</v>
          </cell>
        </row>
        <row r="59">
          <cell r="T59" t="e">
            <v>#REF!</v>
          </cell>
        </row>
        <row r="60">
          <cell r="T60" t="e">
            <v>#REF!</v>
          </cell>
        </row>
        <row r="61">
          <cell r="T61" t="e">
            <v>#REF!</v>
          </cell>
        </row>
        <row r="62">
          <cell r="T62" t="e">
            <v>#REF!</v>
          </cell>
        </row>
        <row r="63">
          <cell r="T63" t="e">
            <v>#REF!</v>
          </cell>
        </row>
        <row r="64">
          <cell r="T64" t="e">
            <v>#REF!</v>
          </cell>
        </row>
        <row r="65">
          <cell r="T65" t="e">
            <v>#REF!</v>
          </cell>
        </row>
        <row r="66">
          <cell r="T66" t="e">
            <v>#REF!</v>
          </cell>
        </row>
        <row r="67">
          <cell r="T67" t="e">
            <v>#REF!</v>
          </cell>
        </row>
        <row r="68">
          <cell r="T68" t="e">
            <v>#REF!</v>
          </cell>
        </row>
        <row r="69">
          <cell r="T69" t="e">
            <v>#REF!</v>
          </cell>
        </row>
        <row r="70">
          <cell r="T70" t="e">
            <v>#REF!</v>
          </cell>
        </row>
        <row r="71">
          <cell r="T71" t="e">
            <v>#REF!</v>
          </cell>
        </row>
        <row r="72">
          <cell r="T72" t="e">
            <v>#REF!</v>
          </cell>
        </row>
        <row r="73">
          <cell r="T73">
            <v>68.75896682392747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68.75896682392747</v>
          </cell>
        </row>
        <row r="83">
          <cell r="T83">
            <v>0</v>
          </cell>
        </row>
        <row r="84">
          <cell r="T84">
            <v>2.178215505238539</v>
          </cell>
        </row>
        <row r="85">
          <cell r="T85">
            <v>0.6168119348778897</v>
          </cell>
        </row>
        <row r="86">
          <cell r="T86">
            <v>0</v>
          </cell>
        </row>
        <row r="88">
          <cell r="T88">
            <v>0.615989270210105</v>
          </cell>
        </row>
        <row r="89">
          <cell r="T89">
            <v>21.478707541596847</v>
          </cell>
        </row>
        <row r="90">
          <cell r="T90">
            <v>6.084840704731241</v>
          </cell>
        </row>
        <row r="91">
          <cell r="T91">
            <v>2.500444148272626</v>
          </cell>
        </row>
        <row r="93">
          <cell r="T93">
            <v>14.567680483725841</v>
          </cell>
        </row>
        <row r="94">
          <cell r="T94">
            <v>345.45300000000003</v>
          </cell>
        </row>
        <row r="95">
          <cell r="T95">
            <v>97.8448966075</v>
          </cell>
        </row>
        <row r="96">
          <cell r="T96">
            <v>2.5870173984846945</v>
          </cell>
        </row>
        <row r="98">
          <cell r="T98">
            <v>81.6619584908758</v>
          </cell>
        </row>
        <row r="99">
          <cell r="T99">
            <v>24.410031487571246</v>
          </cell>
        </row>
        <row r="100">
          <cell r="T100">
            <v>2.1280102195373605</v>
          </cell>
        </row>
        <row r="101">
          <cell r="T101">
            <v>0.08746565453167027</v>
          </cell>
        </row>
        <row r="102">
          <cell r="T102">
            <v>6.874333962698448</v>
          </cell>
        </row>
        <row r="104">
          <cell r="T104">
            <v>9.659619420823132</v>
          </cell>
        </row>
        <row r="105">
          <cell r="T105">
            <v>8.960244047187897</v>
          </cell>
        </row>
        <row r="106">
          <cell r="T106">
            <v>3.18934910380536</v>
          </cell>
        </row>
        <row r="107">
          <cell r="T107">
            <v>2.4887185788259685</v>
          </cell>
        </row>
        <row r="108">
          <cell r="T108">
            <v>0.7006305249793916</v>
          </cell>
        </row>
        <row r="109">
          <cell r="T109">
            <v>0</v>
          </cell>
        </row>
        <row r="110">
          <cell r="T110">
            <v>0.20818999905031862</v>
          </cell>
        </row>
        <row r="111">
          <cell r="T111">
            <v>6.24</v>
          </cell>
        </row>
        <row r="112">
          <cell r="T112">
            <v>11.504840350963605</v>
          </cell>
        </row>
        <row r="114">
          <cell r="T114">
            <v>15.58702105234354</v>
          </cell>
        </row>
        <row r="115">
          <cell r="T115">
            <v>0.7035737250527556</v>
          </cell>
        </row>
        <row r="116">
          <cell r="T116">
            <v>1.7810922784465786</v>
          </cell>
        </row>
        <row r="117">
          <cell r="T117">
            <v>63.451</v>
          </cell>
        </row>
        <row r="119">
          <cell r="T119">
            <v>3.4180411582249652</v>
          </cell>
        </row>
        <row r="120">
          <cell r="T120">
            <v>7.373296366583448</v>
          </cell>
        </row>
        <row r="121">
          <cell r="T121">
            <v>8.924645525793508</v>
          </cell>
        </row>
        <row r="122">
          <cell r="T122">
            <v>5.869615989093152</v>
          </cell>
        </row>
        <row r="123">
          <cell r="T123">
            <v>7.6956947691871855</v>
          </cell>
        </row>
        <row r="124">
          <cell r="T124">
            <v>2.179299638142984</v>
          </cell>
        </row>
        <row r="125">
          <cell r="T125">
            <v>0</v>
          </cell>
        </row>
        <row r="126">
          <cell r="T126">
            <v>0.025685747214133834</v>
          </cell>
        </row>
        <row r="127">
          <cell r="T127">
            <v>0.1865933963342299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"/>
    </sheetNames>
    <sheetDataSet>
      <sheetData sheetId="0">
        <row r="6">
          <cell r="T6">
            <v>115.60562085339335</v>
          </cell>
        </row>
        <row r="8">
          <cell r="T8">
            <v>94.30300000000001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3">
          <cell r="T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T17">
            <v>0</v>
          </cell>
        </row>
        <row r="18">
          <cell r="T18">
            <v>15.838</v>
          </cell>
        </row>
        <row r="20">
          <cell r="T20" t="e">
            <v>#REF!</v>
          </cell>
        </row>
        <row r="21">
          <cell r="T21" t="e">
            <v>#REF!</v>
          </cell>
        </row>
        <row r="22">
          <cell r="T22" t="e">
            <v>#REF!</v>
          </cell>
        </row>
        <row r="23">
          <cell r="T23" t="e">
            <v>#REF!</v>
          </cell>
        </row>
        <row r="24">
          <cell r="T24" t="e">
            <v>#REF!</v>
          </cell>
        </row>
        <row r="25">
          <cell r="T25" t="e">
            <v>#REF!</v>
          </cell>
        </row>
        <row r="26">
          <cell r="T26" t="e">
            <v>#REF!</v>
          </cell>
        </row>
        <row r="27">
          <cell r="T27" t="e">
            <v>#REF!</v>
          </cell>
        </row>
        <row r="28">
          <cell r="T28" t="e">
            <v>#REF!</v>
          </cell>
        </row>
        <row r="29">
          <cell r="T29" t="e">
            <v>#REF!</v>
          </cell>
        </row>
        <row r="30">
          <cell r="T30" t="e">
            <v>#REF!</v>
          </cell>
        </row>
        <row r="31">
          <cell r="T31" t="e">
            <v>#REF!</v>
          </cell>
        </row>
        <row r="32">
          <cell r="T32" t="e">
            <v>#REF!</v>
          </cell>
        </row>
        <row r="33">
          <cell r="T33" t="e">
            <v>#REF!</v>
          </cell>
        </row>
        <row r="34">
          <cell r="T34" t="e">
            <v>#REF!</v>
          </cell>
        </row>
        <row r="35">
          <cell r="T35" t="e">
            <v>#REF!</v>
          </cell>
        </row>
        <row r="36">
          <cell r="T36" t="e">
            <v>#REF!</v>
          </cell>
        </row>
        <row r="37">
          <cell r="T37" t="e">
            <v>#REF!</v>
          </cell>
        </row>
        <row r="38">
          <cell r="T38" t="e">
            <v>#REF!</v>
          </cell>
        </row>
        <row r="39">
          <cell r="T39" t="e">
            <v>#REF!</v>
          </cell>
        </row>
        <row r="40">
          <cell r="T40" t="e">
            <v>#REF!</v>
          </cell>
        </row>
        <row r="41">
          <cell r="T41" t="e">
            <v>#REF!</v>
          </cell>
        </row>
        <row r="42">
          <cell r="T42" t="e">
            <v>#REF!</v>
          </cell>
        </row>
        <row r="43">
          <cell r="T43" t="e">
            <v>#REF!</v>
          </cell>
        </row>
        <row r="44">
          <cell r="T44" t="e">
            <v>#REF!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 t="e">
            <v>#REF!</v>
          </cell>
        </row>
        <row r="48">
          <cell r="T48" t="e">
            <v>#REF!</v>
          </cell>
        </row>
        <row r="49">
          <cell r="T49" t="e">
            <v>#REF!</v>
          </cell>
        </row>
        <row r="50">
          <cell r="T50" t="e">
            <v>#REF!</v>
          </cell>
        </row>
        <row r="51">
          <cell r="T51" t="e">
            <v>#REF!</v>
          </cell>
        </row>
        <row r="52">
          <cell r="T52" t="e">
            <v>#REF!</v>
          </cell>
        </row>
        <row r="53">
          <cell r="T53" t="e">
            <v>#REF!</v>
          </cell>
        </row>
        <row r="54">
          <cell r="T54" t="e">
            <v>#REF!</v>
          </cell>
        </row>
        <row r="55">
          <cell r="T55" t="e">
            <v>#REF!</v>
          </cell>
        </row>
        <row r="56">
          <cell r="T56" t="e">
            <v>#REF!</v>
          </cell>
        </row>
        <row r="57">
          <cell r="T57" t="e">
            <v>#REF!</v>
          </cell>
        </row>
        <row r="58">
          <cell r="T58" t="e">
            <v>#REF!</v>
          </cell>
        </row>
        <row r="59">
          <cell r="T59" t="e">
            <v>#REF!</v>
          </cell>
        </row>
        <row r="60">
          <cell r="T60" t="e">
            <v>#REF!</v>
          </cell>
        </row>
        <row r="61">
          <cell r="T61" t="e">
            <v>#REF!</v>
          </cell>
        </row>
        <row r="62">
          <cell r="T62" t="e">
            <v>#REF!</v>
          </cell>
        </row>
        <row r="63">
          <cell r="T63" t="e">
            <v>#REF!</v>
          </cell>
        </row>
        <row r="64">
          <cell r="T64" t="e">
            <v>#REF!</v>
          </cell>
        </row>
        <row r="65">
          <cell r="T65" t="e">
            <v>#REF!</v>
          </cell>
        </row>
        <row r="66">
          <cell r="T66" t="e">
            <v>#REF!</v>
          </cell>
        </row>
        <row r="67">
          <cell r="T67" t="e">
            <v>#REF!</v>
          </cell>
        </row>
        <row r="68">
          <cell r="T68" t="e">
            <v>#REF!</v>
          </cell>
        </row>
        <row r="69">
          <cell r="T69" t="e">
            <v>#REF!</v>
          </cell>
        </row>
        <row r="70">
          <cell r="T70" t="e">
            <v>#REF!</v>
          </cell>
        </row>
        <row r="71">
          <cell r="T71" t="e">
            <v>#REF!</v>
          </cell>
        </row>
        <row r="72">
          <cell r="T72" t="e">
            <v>#REF!</v>
          </cell>
        </row>
        <row r="73">
          <cell r="T73">
            <v>5.46462085339334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5.46462085339334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8">
          <cell r="T88">
            <v>0</v>
          </cell>
        </row>
        <row r="89">
          <cell r="T89">
            <v>3.739185886447081</v>
          </cell>
        </row>
        <row r="90">
          <cell r="T90">
            <v>1.0626741610655754</v>
          </cell>
        </row>
        <row r="91">
          <cell r="T91">
            <v>0</v>
          </cell>
        </row>
        <row r="93">
          <cell r="T93">
            <v>1.136421864562559</v>
          </cell>
        </row>
        <row r="94">
          <cell r="T94">
            <v>41.406</v>
          </cell>
        </row>
        <row r="95">
          <cell r="T95">
            <v>11.767557872040001</v>
          </cell>
        </row>
        <row r="96">
          <cell r="T96">
            <v>0</v>
          </cell>
        </row>
        <row r="98">
          <cell r="T98">
            <v>9.243661923088686</v>
          </cell>
        </row>
        <row r="99">
          <cell r="T99">
            <v>2.734497068059962</v>
          </cell>
        </row>
        <row r="100">
          <cell r="T100">
            <v>0.3261302705304212</v>
          </cell>
        </row>
        <row r="101">
          <cell r="T101">
            <v>0</v>
          </cell>
        </row>
        <row r="102">
          <cell r="T102">
            <v>0.7371022259565626</v>
          </cell>
        </row>
        <row r="104">
          <cell r="T104">
            <v>1.2220409698983197</v>
          </cell>
        </row>
        <row r="105">
          <cell r="T105">
            <v>1.2086295695367968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2">
          <cell r="T112">
            <v>1.8368379302579754</v>
          </cell>
        </row>
        <row r="114">
          <cell r="T114">
            <v>1.8297231823661875</v>
          </cell>
        </row>
        <row r="115">
          <cell r="T115">
            <v>0</v>
          </cell>
        </row>
        <row r="116">
          <cell r="T116">
            <v>0.13000311785223923</v>
          </cell>
        </row>
        <row r="117">
          <cell r="T117">
            <v>3.223</v>
          </cell>
        </row>
        <row r="119">
          <cell r="T119">
            <v>0.18630184415245765</v>
          </cell>
        </row>
        <row r="120">
          <cell r="T120">
            <v>0.8150924345806352</v>
          </cell>
        </row>
        <row r="121">
          <cell r="T121">
            <v>0.9916272806437231</v>
          </cell>
        </row>
        <row r="122">
          <cell r="T122">
            <v>0.008746565453167026</v>
          </cell>
        </row>
        <row r="123">
          <cell r="T123">
            <v>0.9242204162179826</v>
          </cell>
        </row>
        <row r="124">
          <cell r="T124">
            <v>0.262662832303676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0.02915521817722342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6">
          <cell r="T6">
            <v>107.02662085339334</v>
          </cell>
        </row>
        <row r="8">
          <cell r="T8">
            <v>86.958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3">
          <cell r="T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T17">
            <v>0</v>
          </cell>
        </row>
        <row r="18">
          <cell r="T18">
            <v>14.604</v>
          </cell>
        </row>
        <row r="20">
          <cell r="T20" t="e">
            <v>#REF!</v>
          </cell>
        </row>
        <row r="21">
          <cell r="T21" t="e">
            <v>#REF!</v>
          </cell>
        </row>
        <row r="22">
          <cell r="T22" t="e">
            <v>#REF!</v>
          </cell>
        </row>
        <row r="23">
          <cell r="T23" t="e">
            <v>#REF!</v>
          </cell>
        </row>
        <row r="24">
          <cell r="T24" t="e">
            <v>#REF!</v>
          </cell>
        </row>
        <row r="25">
          <cell r="T25" t="e">
            <v>#REF!</v>
          </cell>
        </row>
        <row r="26">
          <cell r="T26" t="e">
            <v>#REF!</v>
          </cell>
        </row>
        <row r="27">
          <cell r="T27" t="e">
            <v>#REF!</v>
          </cell>
        </row>
        <row r="28">
          <cell r="T28" t="e">
            <v>#REF!</v>
          </cell>
        </row>
        <row r="29">
          <cell r="T29" t="e">
            <v>#REF!</v>
          </cell>
        </row>
        <row r="30">
          <cell r="T30" t="e">
            <v>#REF!</v>
          </cell>
        </row>
        <row r="31">
          <cell r="T31" t="e">
            <v>#REF!</v>
          </cell>
        </row>
        <row r="32">
          <cell r="T32" t="e">
            <v>#REF!</v>
          </cell>
        </row>
        <row r="33">
          <cell r="T33" t="e">
            <v>#REF!</v>
          </cell>
        </row>
        <row r="34">
          <cell r="T34" t="e">
            <v>#REF!</v>
          </cell>
        </row>
        <row r="35">
          <cell r="T35" t="e">
            <v>#REF!</v>
          </cell>
        </row>
        <row r="36">
          <cell r="T36" t="e">
            <v>#REF!</v>
          </cell>
        </row>
        <row r="37">
          <cell r="T37" t="e">
            <v>#REF!</v>
          </cell>
        </row>
        <row r="38">
          <cell r="T38" t="e">
            <v>#REF!</v>
          </cell>
        </row>
        <row r="39">
          <cell r="T39" t="e">
            <v>#REF!</v>
          </cell>
        </row>
        <row r="40">
          <cell r="T40" t="e">
            <v>#REF!</v>
          </cell>
        </row>
        <row r="41">
          <cell r="T41" t="e">
            <v>#REF!</v>
          </cell>
        </row>
        <row r="42">
          <cell r="T42" t="e">
            <v>#REF!</v>
          </cell>
        </row>
        <row r="43">
          <cell r="T43" t="e">
            <v>#REF!</v>
          </cell>
        </row>
        <row r="44">
          <cell r="T44" t="e">
            <v>#REF!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 t="e">
            <v>#REF!</v>
          </cell>
        </row>
        <row r="48">
          <cell r="T48" t="e">
            <v>#REF!</v>
          </cell>
        </row>
        <row r="49">
          <cell r="T49" t="e">
            <v>#REF!</v>
          </cell>
        </row>
        <row r="50">
          <cell r="T50" t="e">
            <v>#REF!</v>
          </cell>
        </row>
        <row r="51">
          <cell r="T51" t="e">
            <v>#REF!</v>
          </cell>
        </row>
        <row r="52">
          <cell r="T52" t="e">
            <v>#REF!</v>
          </cell>
        </row>
        <row r="53">
          <cell r="T53" t="e">
            <v>#REF!</v>
          </cell>
        </row>
        <row r="54">
          <cell r="T54" t="e">
            <v>#REF!</v>
          </cell>
        </row>
        <row r="55">
          <cell r="T55" t="e">
            <v>#REF!</v>
          </cell>
        </row>
        <row r="56">
          <cell r="T56" t="e">
            <v>#REF!</v>
          </cell>
        </row>
        <row r="57">
          <cell r="T57" t="e">
            <v>#REF!</v>
          </cell>
        </row>
        <row r="58">
          <cell r="T58" t="e">
            <v>#REF!</v>
          </cell>
        </row>
        <row r="59">
          <cell r="T59" t="e">
            <v>#REF!</v>
          </cell>
        </row>
        <row r="60">
          <cell r="T60" t="e">
            <v>#REF!</v>
          </cell>
        </row>
        <row r="61">
          <cell r="T61" t="e">
            <v>#REF!</v>
          </cell>
        </row>
        <row r="62">
          <cell r="T62" t="e">
            <v>#REF!</v>
          </cell>
        </row>
        <row r="63">
          <cell r="T63" t="e">
            <v>#REF!</v>
          </cell>
        </row>
        <row r="64">
          <cell r="T64" t="e">
            <v>#REF!</v>
          </cell>
        </row>
        <row r="65">
          <cell r="T65" t="e">
            <v>#REF!</v>
          </cell>
        </row>
        <row r="66">
          <cell r="T66" t="e">
            <v>#REF!</v>
          </cell>
        </row>
        <row r="67">
          <cell r="T67" t="e">
            <v>#REF!</v>
          </cell>
        </row>
        <row r="68">
          <cell r="T68" t="e">
            <v>#REF!</v>
          </cell>
        </row>
        <row r="69">
          <cell r="T69" t="e">
            <v>#REF!</v>
          </cell>
        </row>
        <row r="70">
          <cell r="T70" t="e">
            <v>#REF!</v>
          </cell>
        </row>
        <row r="71">
          <cell r="T71" t="e">
            <v>#REF!</v>
          </cell>
        </row>
        <row r="72">
          <cell r="T72" t="e">
            <v>#REF!</v>
          </cell>
        </row>
        <row r="73">
          <cell r="T73">
            <v>5.46462085339334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5.46462085339334</v>
          </cell>
        </row>
        <row r="83">
          <cell r="T83">
            <v>0</v>
          </cell>
        </row>
        <row r="84">
          <cell r="T84">
            <v>0.502665116593509</v>
          </cell>
        </row>
        <row r="85">
          <cell r="T85">
            <v>0.143176372179005</v>
          </cell>
        </row>
        <row r="88">
          <cell r="T88">
            <v>0.025656591995956612</v>
          </cell>
        </row>
        <row r="89">
          <cell r="T89">
            <v>3.6330608922819874</v>
          </cell>
        </row>
        <row r="90">
          <cell r="T90">
            <v>1.0348211190533025</v>
          </cell>
        </row>
        <row r="91">
          <cell r="T91">
            <v>6.559393976122757</v>
          </cell>
        </row>
        <row r="93">
          <cell r="T93">
            <v>0.575873869436517</v>
          </cell>
        </row>
        <row r="94">
          <cell r="T94">
            <v>21.044</v>
          </cell>
        </row>
        <row r="95">
          <cell r="T95">
            <v>5.99405742844</v>
          </cell>
        </row>
        <row r="96">
          <cell r="T96">
            <v>0.159070870374931</v>
          </cell>
        </row>
        <row r="98">
          <cell r="T98">
            <v>11.535611934436572</v>
          </cell>
        </row>
        <row r="99">
          <cell r="T99">
            <v>3.300837181152527</v>
          </cell>
        </row>
        <row r="100">
          <cell r="T100">
            <v>0.08396702835040346</v>
          </cell>
        </row>
        <row r="101">
          <cell r="T101">
            <v>0</v>
          </cell>
        </row>
        <row r="102">
          <cell r="T102">
            <v>0.7967829575653389</v>
          </cell>
        </row>
        <row r="104">
          <cell r="T104">
            <v>1.1162075279149986</v>
          </cell>
        </row>
        <row r="105">
          <cell r="T105">
            <v>1.2086295695367968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2">
          <cell r="T112">
            <v>1.8227203905122</v>
          </cell>
        </row>
        <row r="114">
          <cell r="T114">
            <v>2.0498450796042245</v>
          </cell>
        </row>
        <row r="115">
          <cell r="T115">
            <v>0</v>
          </cell>
        </row>
        <row r="116">
          <cell r="T116">
            <v>0.19417375306030799</v>
          </cell>
        </row>
        <row r="119">
          <cell r="T119">
            <v>1.6443543051954008</v>
          </cell>
        </row>
        <row r="120">
          <cell r="T120">
            <v>1.0392085967089517</v>
          </cell>
        </row>
        <row r="121">
          <cell r="T121">
            <v>0.9916272806437231</v>
          </cell>
        </row>
        <row r="122">
          <cell r="T122">
            <v>0.09475445907597611</v>
          </cell>
        </row>
        <row r="123">
          <cell r="T123">
            <v>0.9242204162179826</v>
          </cell>
        </row>
        <row r="124">
          <cell r="T124">
            <v>0.2632498693854451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</sheetNames>
    <sheetDataSet>
      <sheetData sheetId="0">
        <row r="6">
          <cell r="T6">
            <v>110.42344524925916</v>
          </cell>
        </row>
        <row r="8">
          <cell r="T8">
            <v>90.619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3">
          <cell r="T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T17">
            <v>0</v>
          </cell>
        </row>
        <row r="18">
          <cell r="T18">
            <v>15.219</v>
          </cell>
        </row>
        <row r="20">
          <cell r="T20" t="e">
            <v>#REF!</v>
          </cell>
        </row>
        <row r="21">
          <cell r="T21" t="e">
            <v>#REF!</v>
          </cell>
        </row>
        <row r="22">
          <cell r="T22" t="e">
            <v>#REF!</v>
          </cell>
        </row>
        <row r="23">
          <cell r="T23" t="e">
            <v>#REF!</v>
          </cell>
        </row>
        <row r="24">
          <cell r="T24" t="e">
            <v>#REF!</v>
          </cell>
        </row>
        <row r="25">
          <cell r="T25" t="e">
            <v>#REF!</v>
          </cell>
        </row>
        <row r="26">
          <cell r="T26" t="e">
            <v>#REF!</v>
          </cell>
        </row>
        <row r="27">
          <cell r="T27" t="e">
            <v>#REF!</v>
          </cell>
        </row>
        <row r="28">
          <cell r="T28" t="e">
            <v>#REF!</v>
          </cell>
        </row>
        <row r="29">
          <cell r="T29" t="e">
            <v>#REF!</v>
          </cell>
        </row>
        <row r="30">
          <cell r="T30" t="e">
            <v>#REF!</v>
          </cell>
        </row>
        <row r="31">
          <cell r="T31" t="e">
            <v>#REF!</v>
          </cell>
        </row>
        <row r="32">
          <cell r="T32" t="e">
            <v>#REF!</v>
          </cell>
        </row>
        <row r="33">
          <cell r="T33" t="e">
            <v>#REF!</v>
          </cell>
        </row>
        <row r="34">
          <cell r="T34" t="e">
            <v>#REF!</v>
          </cell>
        </row>
        <row r="35">
          <cell r="T35" t="e">
            <v>#REF!</v>
          </cell>
        </row>
        <row r="36">
          <cell r="T36" t="e">
            <v>#REF!</v>
          </cell>
        </row>
        <row r="37">
          <cell r="T37" t="e">
            <v>#REF!</v>
          </cell>
        </row>
        <row r="38">
          <cell r="T38" t="e">
            <v>#REF!</v>
          </cell>
        </row>
        <row r="39">
          <cell r="T39" t="e">
            <v>#REF!</v>
          </cell>
        </row>
        <row r="40">
          <cell r="T40" t="e">
            <v>#REF!</v>
          </cell>
        </row>
        <row r="41">
          <cell r="T41" t="e">
            <v>#REF!</v>
          </cell>
        </row>
        <row r="42">
          <cell r="T42" t="e">
            <v>#REF!</v>
          </cell>
        </row>
        <row r="43">
          <cell r="T43" t="e">
            <v>#REF!</v>
          </cell>
        </row>
        <row r="44">
          <cell r="T44" t="e">
            <v>#REF!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 t="e">
            <v>#REF!</v>
          </cell>
        </row>
        <row r="48">
          <cell r="T48" t="e">
            <v>#REF!</v>
          </cell>
        </row>
        <row r="49">
          <cell r="T49" t="e">
            <v>#REF!</v>
          </cell>
        </row>
        <row r="50">
          <cell r="T50" t="e">
            <v>#REF!</v>
          </cell>
        </row>
        <row r="51">
          <cell r="T51" t="e">
            <v>#REF!</v>
          </cell>
        </row>
        <row r="52">
          <cell r="T52" t="e">
            <v>#REF!</v>
          </cell>
        </row>
        <row r="53">
          <cell r="T53" t="e">
            <v>#REF!</v>
          </cell>
        </row>
        <row r="54">
          <cell r="T54" t="e">
            <v>#REF!</v>
          </cell>
        </row>
        <row r="55">
          <cell r="T55" t="e">
            <v>#REF!</v>
          </cell>
        </row>
        <row r="56">
          <cell r="T56" t="e">
            <v>#REF!</v>
          </cell>
        </row>
        <row r="57">
          <cell r="T57" t="e">
            <v>#REF!</v>
          </cell>
        </row>
        <row r="58">
          <cell r="T58" t="e">
            <v>#REF!</v>
          </cell>
        </row>
        <row r="59">
          <cell r="T59" t="e">
            <v>#REF!</v>
          </cell>
        </row>
        <row r="60">
          <cell r="T60" t="e">
            <v>#REF!</v>
          </cell>
        </row>
        <row r="61">
          <cell r="T61" t="e">
            <v>#REF!</v>
          </cell>
        </row>
        <row r="62">
          <cell r="T62" t="e">
            <v>#REF!</v>
          </cell>
        </row>
        <row r="63">
          <cell r="T63" t="e">
            <v>#REF!</v>
          </cell>
        </row>
        <row r="64">
          <cell r="T64" t="e">
            <v>#REF!</v>
          </cell>
        </row>
        <row r="65">
          <cell r="T65" t="e">
            <v>#REF!</v>
          </cell>
        </row>
        <row r="66">
          <cell r="T66" t="e">
            <v>#REF!</v>
          </cell>
        </row>
        <row r="67">
          <cell r="T67" t="e">
            <v>#REF!</v>
          </cell>
        </row>
        <row r="68">
          <cell r="T68" t="e">
            <v>#REF!</v>
          </cell>
        </row>
        <row r="69">
          <cell r="T69" t="e">
            <v>#REF!</v>
          </cell>
        </row>
        <row r="70">
          <cell r="T70" t="e">
            <v>#REF!</v>
          </cell>
        </row>
        <row r="71">
          <cell r="T71" t="e">
            <v>#REF!</v>
          </cell>
        </row>
        <row r="72">
          <cell r="T72" t="e">
            <v>#REF!</v>
          </cell>
        </row>
        <row r="73">
          <cell r="T73">
            <v>4.585445249259167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4.585445249259167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8">
          <cell r="T88">
            <v>1.0001890815615337</v>
          </cell>
        </row>
        <row r="89">
          <cell r="T89">
            <v>3.9768009145914522</v>
          </cell>
        </row>
        <row r="90">
          <cell r="T90">
            <v>1.1362070171468261</v>
          </cell>
        </row>
        <row r="91">
          <cell r="T91">
            <v>0.3111444883873283</v>
          </cell>
        </row>
        <row r="93">
          <cell r="T93">
            <v>2.107614173431134</v>
          </cell>
        </row>
        <row r="94">
          <cell r="T94">
            <v>21.655</v>
          </cell>
        </row>
        <row r="95">
          <cell r="T95">
            <v>6.187024064</v>
          </cell>
        </row>
        <row r="96">
          <cell r="T96">
            <v>0.11662087270889368</v>
          </cell>
        </row>
        <row r="98">
          <cell r="T98">
            <v>7.1077214842071195</v>
          </cell>
        </row>
        <row r="99">
          <cell r="T99">
            <v>2.030738575987035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0.8175706281256991</v>
          </cell>
        </row>
        <row r="104">
          <cell r="T104">
            <v>1.4477606690263833</v>
          </cell>
        </row>
        <row r="105">
          <cell r="T105">
            <v>1.2086295695367968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0.14218999905031862</v>
          </cell>
        </row>
        <row r="112">
          <cell r="T112">
            <v>4.5672926273176655</v>
          </cell>
        </row>
        <row r="114">
          <cell r="T114">
            <v>2.0498450796042245</v>
          </cell>
        </row>
        <row r="115">
          <cell r="T115">
            <v>0.017493130906334052</v>
          </cell>
        </row>
        <row r="116">
          <cell r="T116">
            <v>0.0202920318513475</v>
          </cell>
        </row>
        <row r="117">
          <cell r="T117">
            <v>44.296</v>
          </cell>
        </row>
        <row r="119">
          <cell r="T119">
            <v>1.9072177522812475</v>
          </cell>
        </row>
        <row r="120">
          <cell r="T120">
            <v>1.0674891583408581</v>
          </cell>
        </row>
        <row r="121">
          <cell r="T121">
            <v>0.9916272806437231</v>
          </cell>
        </row>
        <row r="122">
          <cell r="T122">
            <v>1.3236469052459432</v>
          </cell>
        </row>
        <row r="123">
          <cell r="T123">
            <v>0.9242204162179826</v>
          </cell>
        </row>
        <row r="124">
          <cell r="T124">
            <v>0.26405790605314033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tabSelected="1" zoomScale="80" zoomScaleNormal="80" zoomScalePageLayoutView="0" workbookViewId="0" topLeftCell="A2">
      <pane xSplit="3924" ySplit="1008" topLeftCell="O1" activePane="bottomRight" state="split"/>
      <selection pane="topLeft" activeCell="A5" sqref="A5"/>
      <selection pane="topRight" activeCell="O2" sqref="O1:S16384"/>
      <selection pane="bottomLeft" activeCell="A128" sqref="A128:IV134"/>
      <selection pane="bottomRight" activeCell="U139" sqref="U139"/>
    </sheetView>
  </sheetViews>
  <sheetFormatPr defaultColWidth="9.140625" defaultRowHeight="15.75" customHeight="1"/>
  <cols>
    <col min="1" max="1" width="42.7109375" style="36" customWidth="1"/>
    <col min="2" max="14" width="11.57421875" style="36" hidden="1" customWidth="1"/>
    <col min="15" max="15" width="11.28125" style="71" customWidth="1"/>
  </cols>
  <sheetData>
    <row r="1" spans="1:15" ht="33" customHeight="1">
      <c r="A1" s="87" t="s">
        <v>117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5.7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85"/>
    </row>
    <row r="3" spans="1:15" ht="17.25" customHeight="1">
      <c r="A3" s="1"/>
      <c r="B3" s="2" t="s">
        <v>0</v>
      </c>
      <c r="C3" s="3" t="s">
        <v>1</v>
      </c>
      <c r="D3" s="3" t="s">
        <v>2</v>
      </c>
      <c r="E3" s="3" t="s">
        <v>3</v>
      </c>
      <c r="F3" s="4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72" t="s">
        <v>112</v>
      </c>
    </row>
    <row r="4" spans="1:15" ht="17.25" customHeight="1" hidden="1">
      <c r="A4" s="1"/>
      <c r="B4" s="2"/>
      <c r="C4" s="3"/>
      <c r="D4" s="3"/>
      <c r="E4" s="3"/>
      <c r="F4" s="4"/>
      <c r="G4" s="5"/>
      <c r="H4" s="5"/>
      <c r="I4" s="5"/>
      <c r="J4" s="5"/>
      <c r="K4" s="5"/>
      <c r="L4" s="5"/>
      <c r="M4" s="5"/>
      <c r="N4" s="5"/>
      <c r="O4" s="72">
        <v>72</v>
      </c>
    </row>
    <row r="5" spans="1:15" s="8" customFormat="1" ht="15.75" customHeight="1">
      <c r="A5" s="34"/>
      <c r="B5" s="35"/>
      <c r="C5" s="35"/>
      <c r="D5" s="35"/>
      <c r="E5" s="35"/>
      <c r="F5" s="6">
        <f aca="true" t="shared" si="0" ref="F5:N5">F7+F20+F45+F54+F73</f>
        <v>1186.3819999999998</v>
      </c>
      <c r="G5" s="7">
        <f t="shared" si="0"/>
        <v>1186.3819999999998</v>
      </c>
      <c r="H5" s="7">
        <f t="shared" si="0"/>
        <v>1186.3819999999998</v>
      </c>
      <c r="I5" s="7">
        <f t="shared" si="0"/>
        <v>1326.18</v>
      </c>
      <c r="J5" s="7">
        <f t="shared" si="0"/>
        <v>1326.18</v>
      </c>
      <c r="K5" s="7">
        <f t="shared" si="0"/>
        <v>1327.08</v>
      </c>
      <c r="L5" s="7">
        <f t="shared" si="0"/>
        <v>1326.18</v>
      </c>
      <c r="M5" s="7">
        <f t="shared" si="0"/>
        <v>1326.18</v>
      </c>
      <c r="N5" s="7">
        <f t="shared" si="0"/>
        <v>1326.18</v>
      </c>
      <c r="O5" s="73"/>
    </row>
    <row r="6" spans="1:15" s="49" customFormat="1" ht="15.75" customHeight="1">
      <c r="A6" s="48" t="s">
        <v>12</v>
      </c>
      <c r="B6" s="47">
        <f>SUM(C5:N5)</f>
        <v>11517.126</v>
      </c>
      <c r="C6" s="47">
        <f>C7+C20+C45+C54+C73</f>
        <v>1186.3819999999998</v>
      </c>
      <c r="D6" s="47">
        <f>D7+D20+D45+D54+D73</f>
        <v>1186.3819999999998</v>
      </c>
      <c r="E6" s="47">
        <f aca="true" t="shared" si="1" ref="E6:N6">E7+E45+E73</f>
        <v>1221.57</v>
      </c>
      <c r="F6" s="47">
        <f t="shared" si="1"/>
        <v>1186.3819999999998</v>
      </c>
      <c r="G6" s="47">
        <f t="shared" si="1"/>
        <v>1186.3819999999998</v>
      </c>
      <c r="H6" s="47">
        <f t="shared" si="1"/>
        <v>1186.3819999999998</v>
      </c>
      <c r="I6" s="47">
        <f t="shared" si="1"/>
        <v>1326.18</v>
      </c>
      <c r="J6" s="47">
        <f t="shared" si="1"/>
        <v>1326.18</v>
      </c>
      <c r="K6" s="47">
        <f t="shared" si="1"/>
        <v>1327.08</v>
      </c>
      <c r="L6" s="47">
        <f t="shared" si="1"/>
        <v>1326.18</v>
      </c>
      <c r="M6" s="47">
        <f t="shared" si="1"/>
        <v>1326.18</v>
      </c>
      <c r="N6" s="47">
        <f t="shared" si="1"/>
        <v>1326.18</v>
      </c>
      <c r="O6" s="86">
        <f>'[1]9мес'!$T6+'[2]окт'!$T6+'[3]ноябрь'!$T6+'[4]декабрь'!$T6</f>
        <v>1263.0146537799733</v>
      </c>
    </row>
    <row r="7" spans="1:15" ht="15.75" customHeight="1">
      <c r="A7" s="11" t="s">
        <v>13</v>
      </c>
      <c r="B7" s="12">
        <f>SUM(C7:N7)</f>
        <v>13614.641</v>
      </c>
      <c r="C7" s="12">
        <f>C8+C9+C10+C11+C12+C13+C14+C15+C16+C17+C18+C19</f>
        <v>1060.375</v>
      </c>
      <c r="D7" s="12">
        <f>D8+D9+D10+D11+D12+D13+D14+D15+D16+D17+D18+D19</f>
        <v>1060.375</v>
      </c>
      <c r="E7" s="12">
        <f aca="true" t="shared" si="2" ref="E7:N7">E8+E9+E10+E11+E12+E19</f>
        <v>1173.888</v>
      </c>
      <c r="F7" s="12">
        <f t="shared" si="2"/>
        <v>1060.375</v>
      </c>
      <c r="G7" s="12">
        <f t="shared" si="2"/>
        <v>1060.375</v>
      </c>
      <c r="H7" s="12">
        <f t="shared" si="2"/>
        <v>1060.375</v>
      </c>
      <c r="I7" s="12">
        <f t="shared" si="2"/>
        <v>1189.813</v>
      </c>
      <c r="J7" s="12">
        <f t="shared" si="2"/>
        <v>1189.813</v>
      </c>
      <c r="K7" s="12">
        <f t="shared" si="2"/>
        <v>1189.813</v>
      </c>
      <c r="L7" s="12">
        <f t="shared" si="2"/>
        <v>1189.813</v>
      </c>
      <c r="M7" s="12">
        <f t="shared" si="2"/>
        <v>1189.813</v>
      </c>
      <c r="N7" s="12">
        <f t="shared" si="2"/>
        <v>1189.813</v>
      </c>
      <c r="O7" s="86">
        <f>O8+O18+O19</f>
        <v>1178.741</v>
      </c>
    </row>
    <row r="8" spans="1:15" s="84" customFormat="1" ht="15.75" customHeight="1">
      <c r="A8" s="64" t="s">
        <v>14</v>
      </c>
      <c r="B8" s="80">
        <f>SUM(C8:N8)</f>
        <v>11183.530000000002</v>
      </c>
      <c r="C8" s="80">
        <v>867.425</v>
      </c>
      <c r="D8" s="80">
        <v>867.425</v>
      </c>
      <c r="E8" s="80">
        <v>970.467</v>
      </c>
      <c r="F8" s="81">
        <v>867.425</v>
      </c>
      <c r="G8" s="82">
        <v>867.425</v>
      </c>
      <c r="H8" s="82">
        <v>867.425</v>
      </c>
      <c r="I8" s="82">
        <v>979.323</v>
      </c>
      <c r="J8" s="82">
        <v>979.323</v>
      </c>
      <c r="K8" s="82">
        <v>979.323</v>
      </c>
      <c r="L8" s="82">
        <v>979.323</v>
      </c>
      <c r="M8" s="82">
        <v>979.323</v>
      </c>
      <c r="N8" s="83">
        <v>979.323</v>
      </c>
      <c r="O8" s="86">
        <f>'[1]9мес'!$T8+'[2]окт'!$T8+'[3]ноябрь'!$T8+'[4]декабрь'!$T8</f>
        <v>1018.826</v>
      </c>
    </row>
    <row r="9" spans="1:15" ht="15.75" customHeight="1">
      <c r="A9" s="13" t="s">
        <v>15</v>
      </c>
      <c r="B9" s="1">
        <v>0</v>
      </c>
      <c r="C9" s="1">
        <v>0</v>
      </c>
      <c r="D9" s="1">
        <v>0</v>
      </c>
      <c r="E9" s="1">
        <v>0</v>
      </c>
      <c r="F9" s="14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74">
        <f>'[1]9мес'!$T9+'[2]окт'!$T9+'[3]ноябрь'!$T9+'[4]декабрь'!$T9</f>
        <v>0</v>
      </c>
    </row>
    <row r="10" spans="1:15" ht="15.75" customHeight="1">
      <c r="A10" s="13" t="s">
        <v>16</v>
      </c>
      <c r="B10" s="1">
        <v>0</v>
      </c>
      <c r="C10" s="1">
        <v>0</v>
      </c>
      <c r="D10" s="1">
        <v>0</v>
      </c>
      <c r="E10" s="1">
        <v>0</v>
      </c>
      <c r="F10" s="14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74">
        <f>'[1]9мес'!$T10+'[2]окт'!$T10+'[3]ноябрь'!$T10+'[4]декабрь'!$T10</f>
        <v>0</v>
      </c>
    </row>
    <row r="11" spans="1:15" ht="15.75" customHeight="1">
      <c r="A11" s="13" t="s">
        <v>17</v>
      </c>
      <c r="B11" s="1">
        <v>0</v>
      </c>
      <c r="C11" s="1">
        <v>0</v>
      </c>
      <c r="D11" s="1">
        <v>0</v>
      </c>
      <c r="E11" s="1">
        <v>0</v>
      </c>
      <c r="F11" s="14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74">
        <f>'[1]9мес'!$T11+'[2]окт'!$T11+'[3]ноябрь'!$T11+'[4]декабрь'!$T11</f>
        <v>0</v>
      </c>
    </row>
    <row r="12" spans="1:15" ht="38.25" customHeight="1">
      <c r="A12" s="17" t="s">
        <v>18</v>
      </c>
      <c r="B12" s="1">
        <f>SUM(C12:N12)</f>
        <v>1748.601</v>
      </c>
      <c r="C12" s="1">
        <v>135.95</v>
      </c>
      <c r="D12" s="1">
        <v>135.95</v>
      </c>
      <c r="E12" s="1">
        <v>147.911</v>
      </c>
      <c r="F12" s="14">
        <v>135.95</v>
      </c>
      <c r="G12" s="15">
        <v>135.95</v>
      </c>
      <c r="H12" s="15">
        <v>135.95</v>
      </c>
      <c r="I12" s="15">
        <v>153.49</v>
      </c>
      <c r="J12" s="15">
        <v>153.49</v>
      </c>
      <c r="K12" s="15">
        <v>153.49</v>
      </c>
      <c r="L12" s="15">
        <v>153.49</v>
      </c>
      <c r="M12" s="15">
        <v>153.49</v>
      </c>
      <c r="N12" s="16">
        <v>153.49</v>
      </c>
      <c r="O12" s="74">
        <f>'[1]9мес'!$T12+'[2]окт'!$T12+'[3]ноябрь'!$T12+'[4]декабрь'!$T12</f>
        <v>0</v>
      </c>
    </row>
    <row r="13" spans="1:15" ht="15.75" customHeight="1">
      <c r="A13" s="17" t="s">
        <v>19</v>
      </c>
      <c r="B13" s="1">
        <v>0</v>
      </c>
      <c r="C13" s="1">
        <v>0</v>
      </c>
      <c r="D13" s="1">
        <v>0</v>
      </c>
      <c r="E13" s="1">
        <v>0</v>
      </c>
      <c r="F13" s="14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74">
        <f>'[1]9мес'!$T13+'[2]окт'!$T13+'[3]ноябрь'!$T13+'[4]декабрь'!$T13</f>
        <v>0</v>
      </c>
    </row>
    <row r="14" spans="1:15" ht="15.75" customHeight="1">
      <c r="A14" s="13" t="s">
        <v>20</v>
      </c>
      <c r="B14" s="1">
        <v>0</v>
      </c>
      <c r="C14" s="1">
        <v>0</v>
      </c>
      <c r="D14" s="1">
        <v>0</v>
      </c>
      <c r="E14" s="1">
        <v>0</v>
      </c>
      <c r="F14" s="14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74">
        <f>'[1]9мес'!$T14+'[2]окт'!$T14+'[3]ноябрь'!$T14+'[4]декабрь'!$T14</f>
        <v>0</v>
      </c>
    </row>
    <row r="15" spans="1:15" ht="15.75" customHeight="1">
      <c r="A15" s="13" t="s">
        <v>21</v>
      </c>
      <c r="B15" s="1">
        <v>0</v>
      </c>
      <c r="C15" s="1">
        <v>0</v>
      </c>
      <c r="D15" s="1">
        <v>0</v>
      </c>
      <c r="E15" s="1">
        <v>0</v>
      </c>
      <c r="F15" s="14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74">
        <f>'[1]9мес'!$T15+'[2]окт'!$T15+'[3]ноябрь'!$T15+'[4]декабрь'!$T15</f>
        <v>0</v>
      </c>
    </row>
    <row r="16" spans="1:15" ht="15.75" customHeight="1">
      <c r="A16" s="13" t="s">
        <v>22</v>
      </c>
      <c r="B16" s="1">
        <v>0</v>
      </c>
      <c r="C16" s="1">
        <v>0</v>
      </c>
      <c r="D16" s="1">
        <v>0</v>
      </c>
      <c r="E16" s="1">
        <v>0</v>
      </c>
      <c r="F16" s="14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74">
        <f>'[1]9мес'!$T16+'[2]окт'!$T16+'[3]ноябрь'!$T16+'[4]декабрь'!$T16</f>
        <v>0</v>
      </c>
    </row>
    <row r="17" spans="1:15" ht="15.75" customHeight="1">
      <c r="A17" s="13" t="s">
        <v>23</v>
      </c>
      <c r="B17" s="1">
        <v>0</v>
      </c>
      <c r="C17" s="1">
        <v>0</v>
      </c>
      <c r="D17" s="1">
        <v>0</v>
      </c>
      <c r="E17" s="1">
        <v>0</v>
      </c>
      <c r="F17" s="14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  <c r="O17" s="74">
        <f>'[1]9мес'!$T17+'[2]окт'!$T17+'[3]ноябрь'!$T17+'[4]декабрь'!$T17</f>
        <v>0</v>
      </c>
    </row>
    <row r="18" spans="1:15" s="54" customFormat="1" ht="15.75" customHeight="1">
      <c r="A18" s="57" t="s">
        <v>24</v>
      </c>
      <c r="B18" s="50">
        <v>0</v>
      </c>
      <c r="C18" s="50">
        <v>0</v>
      </c>
      <c r="D18" s="50">
        <v>0</v>
      </c>
      <c r="E18" s="50">
        <v>0</v>
      </c>
      <c r="F18" s="51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3">
        <v>0</v>
      </c>
      <c r="O18" s="86">
        <f>'[1]9мес'!$T18+'[2]окт'!$T18+'[3]ноябрь'!$T18+'[4]декабрь'!$T18</f>
        <v>159.91499999999996</v>
      </c>
    </row>
    <row r="19" spans="1:15" ht="22.5" customHeight="1">
      <c r="A19" s="13" t="s">
        <v>25</v>
      </c>
      <c r="B19" s="1">
        <f>SUM(C19:N19)</f>
        <v>682.51</v>
      </c>
      <c r="C19" s="1">
        <v>57</v>
      </c>
      <c r="D19" s="1">
        <v>57</v>
      </c>
      <c r="E19" s="1">
        <v>55.51</v>
      </c>
      <c r="F19" s="14">
        <v>57</v>
      </c>
      <c r="G19" s="15">
        <v>57</v>
      </c>
      <c r="H19" s="15">
        <v>57</v>
      </c>
      <c r="I19" s="15">
        <v>57</v>
      </c>
      <c r="J19" s="15">
        <v>57</v>
      </c>
      <c r="K19" s="15">
        <v>57</v>
      </c>
      <c r="L19" s="15">
        <v>57</v>
      </c>
      <c r="M19" s="15">
        <v>57</v>
      </c>
      <c r="N19" s="16">
        <v>57</v>
      </c>
      <c r="O19" s="74">
        <f>'[1]9мес'!$T19+'[2]окт'!$T19+'[3]ноябрь'!$T19+'[4]декабрь'!$T19</f>
        <v>0</v>
      </c>
    </row>
    <row r="20" spans="1:15" ht="15.75" customHeight="1" hidden="1">
      <c r="A20" s="11" t="s">
        <v>26</v>
      </c>
      <c r="B20" s="12">
        <f>SUM(C20:N20)</f>
        <v>0</v>
      </c>
      <c r="C20" s="12">
        <f>C21+C29+C37</f>
        <v>0</v>
      </c>
      <c r="D20" s="12">
        <f>D21+D29+D37</f>
        <v>0</v>
      </c>
      <c r="E20" s="12">
        <v>0</v>
      </c>
      <c r="F20" s="18">
        <f aca="true" t="shared" si="3" ref="F20:N20">F21+F29+F37</f>
        <v>0</v>
      </c>
      <c r="G20" s="19">
        <f t="shared" si="3"/>
        <v>0</v>
      </c>
      <c r="H20" s="19">
        <f t="shared" si="3"/>
        <v>0</v>
      </c>
      <c r="I20" s="19">
        <f t="shared" si="3"/>
        <v>0</v>
      </c>
      <c r="J20" s="19">
        <f t="shared" si="3"/>
        <v>0</v>
      </c>
      <c r="K20" s="19">
        <f t="shared" si="3"/>
        <v>0</v>
      </c>
      <c r="L20" s="19">
        <f t="shared" si="3"/>
        <v>0</v>
      </c>
      <c r="M20" s="19">
        <f t="shared" si="3"/>
        <v>0</v>
      </c>
      <c r="N20" s="20">
        <f t="shared" si="3"/>
        <v>0</v>
      </c>
      <c r="O20" s="74" t="e">
        <f>'[1]9мес'!$T20+'[2]окт'!$T20+'[3]ноябрь'!$T20+'[4]декабрь'!$T20</f>
        <v>#REF!</v>
      </c>
    </row>
    <row r="21" spans="1:15" ht="15.75" customHeight="1" hidden="1">
      <c r="A21" s="21" t="s">
        <v>27</v>
      </c>
      <c r="B21" s="22">
        <f>SUM(C21:N21)</f>
        <v>0</v>
      </c>
      <c r="C21" s="22">
        <f>C22+C23+C24+C25+C26+C27+C28</f>
        <v>0</v>
      </c>
      <c r="D21" s="22">
        <f>D22+D23+D24+D25+D26+D27+D28</f>
        <v>0</v>
      </c>
      <c r="E21" s="22">
        <v>0</v>
      </c>
      <c r="F21" s="23">
        <f aca="true" t="shared" si="4" ref="F21:N21">F22+F23+F24+F25+F26+F27+F28</f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25">
        <f t="shared" si="4"/>
        <v>0</v>
      </c>
      <c r="O21" s="74" t="e">
        <f>'[1]9мес'!$T21+'[2]окт'!$T21+'[3]ноябрь'!$T21+'[4]декабрь'!$T21</f>
        <v>#REF!</v>
      </c>
    </row>
    <row r="22" spans="1:15" ht="15.75" customHeight="1" hidden="1">
      <c r="A22" s="13" t="s">
        <v>28</v>
      </c>
      <c r="B22" s="1">
        <v>0</v>
      </c>
      <c r="C22" s="1">
        <v>0</v>
      </c>
      <c r="D22" s="1">
        <v>0</v>
      </c>
      <c r="E22" s="1">
        <v>0</v>
      </c>
      <c r="F22" s="14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6">
        <v>0</v>
      </c>
      <c r="O22" s="74" t="e">
        <f>'[1]9мес'!$T22+'[2]окт'!$T22+'[3]ноябрь'!$T22+'[4]декабрь'!$T22</f>
        <v>#REF!</v>
      </c>
    </row>
    <row r="23" spans="1:15" ht="15.75" customHeight="1" hidden="1">
      <c r="A23" s="13" t="s">
        <v>29</v>
      </c>
      <c r="B23" s="1">
        <v>0</v>
      </c>
      <c r="C23" s="1">
        <v>0</v>
      </c>
      <c r="D23" s="1">
        <v>0</v>
      </c>
      <c r="E23" s="1">
        <v>0</v>
      </c>
      <c r="F23" s="14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6">
        <v>0</v>
      </c>
      <c r="O23" s="74" t="e">
        <f>'[1]9мес'!$T23+'[2]окт'!$T23+'[3]ноябрь'!$T23+'[4]декабрь'!$T23</f>
        <v>#REF!</v>
      </c>
    </row>
    <row r="24" spans="1:15" ht="15.75" customHeight="1" hidden="1">
      <c r="A24" s="13" t="s">
        <v>30</v>
      </c>
      <c r="B24" s="1">
        <v>0</v>
      </c>
      <c r="C24" s="1">
        <v>0</v>
      </c>
      <c r="D24" s="1">
        <v>0</v>
      </c>
      <c r="E24" s="1">
        <v>0</v>
      </c>
      <c r="F24" s="14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6">
        <v>0</v>
      </c>
      <c r="O24" s="74" t="e">
        <f>'[1]9мес'!$T24+'[2]окт'!$T24+'[3]ноябрь'!$T24+'[4]декабрь'!$T24</f>
        <v>#REF!</v>
      </c>
    </row>
    <row r="25" spans="1:15" ht="15.75" customHeight="1" hidden="1">
      <c r="A25" s="13" t="s">
        <v>31</v>
      </c>
      <c r="B25" s="1">
        <v>0</v>
      </c>
      <c r="C25" s="1">
        <v>0</v>
      </c>
      <c r="D25" s="1">
        <v>0</v>
      </c>
      <c r="E25" s="1">
        <v>0</v>
      </c>
      <c r="F25" s="14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6">
        <v>0</v>
      </c>
      <c r="O25" s="74" t="e">
        <f>'[1]9мес'!$T25+'[2]окт'!$T25+'[3]ноябрь'!$T25+'[4]декабрь'!$T25</f>
        <v>#REF!</v>
      </c>
    </row>
    <row r="26" spans="1:15" ht="15.75" customHeight="1" hidden="1">
      <c r="A26" s="13" t="s">
        <v>32</v>
      </c>
      <c r="B26" s="1">
        <v>0</v>
      </c>
      <c r="C26" s="1">
        <v>0</v>
      </c>
      <c r="D26" s="1">
        <v>0</v>
      </c>
      <c r="E26" s="1">
        <v>0</v>
      </c>
      <c r="F26" s="14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v>0</v>
      </c>
      <c r="O26" s="74" t="e">
        <f>'[1]9мес'!$T26+'[2]окт'!$T26+'[3]ноябрь'!$T26+'[4]декабрь'!$T26</f>
        <v>#REF!</v>
      </c>
    </row>
    <row r="27" spans="1:15" ht="15.75" customHeight="1" hidden="1">
      <c r="A27" s="13" t="s">
        <v>33</v>
      </c>
      <c r="B27" s="1">
        <v>0</v>
      </c>
      <c r="C27" s="1">
        <v>0</v>
      </c>
      <c r="D27" s="1">
        <v>0</v>
      </c>
      <c r="E27" s="1">
        <v>0</v>
      </c>
      <c r="F27" s="14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v>0</v>
      </c>
      <c r="O27" s="74" t="e">
        <f>'[1]9мес'!$T27+'[2]окт'!$T27+'[3]ноябрь'!$T27+'[4]декабрь'!$T27</f>
        <v>#REF!</v>
      </c>
    </row>
    <row r="28" spans="1:15" ht="15.75" customHeight="1" hidden="1">
      <c r="A28" s="13" t="s">
        <v>34</v>
      </c>
      <c r="B28" s="1">
        <v>0</v>
      </c>
      <c r="C28" s="1">
        <v>0</v>
      </c>
      <c r="D28" s="1">
        <v>0</v>
      </c>
      <c r="E28" s="1">
        <v>0</v>
      </c>
      <c r="F28" s="14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  <c r="O28" s="74" t="e">
        <f>'[1]9мес'!$T28+'[2]окт'!$T28+'[3]ноябрь'!$T28+'[4]декабрь'!$T28</f>
        <v>#REF!</v>
      </c>
    </row>
    <row r="29" spans="1:15" ht="15.75" customHeight="1" hidden="1">
      <c r="A29" s="21" t="s">
        <v>35</v>
      </c>
      <c r="B29" s="22">
        <f>SUM(C29:N29)</f>
        <v>0</v>
      </c>
      <c r="C29" s="22">
        <f>C30+C31+C32+C33+C34+C35+C36</f>
        <v>0</v>
      </c>
      <c r="D29" s="22">
        <f>D30+D31+D32+D33+D34+D35+D36</f>
        <v>0</v>
      </c>
      <c r="E29" s="22">
        <v>0</v>
      </c>
      <c r="F29" s="23">
        <f aca="true" t="shared" si="5" ref="F29:N29">F30+F31+F32+F33+F34+F35+F36</f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5">
        <f t="shared" si="5"/>
        <v>0</v>
      </c>
      <c r="O29" s="74" t="e">
        <f>'[1]9мес'!$T29+'[2]окт'!$T29+'[3]ноябрь'!$T29+'[4]декабрь'!$T29</f>
        <v>#REF!</v>
      </c>
    </row>
    <row r="30" spans="1:15" ht="15.75" customHeight="1" hidden="1">
      <c r="A30" s="13" t="s">
        <v>28</v>
      </c>
      <c r="B30" s="1">
        <v>0</v>
      </c>
      <c r="C30" s="1">
        <v>0</v>
      </c>
      <c r="D30" s="1">
        <v>0</v>
      </c>
      <c r="E30" s="1">
        <v>0</v>
      </c>
      <c r="F30" s="14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6">
        <v>0</v>
      </c>
      <c r="O30" s="74" t="e">
        <f>'[1]9мес'!$T30+'[2]окт'!$T30+'[3]ноябрь'!$T30+'[4]декабрь'!$T30</f>
        <v>#REF!</v>
      </c>
    </row>
    <row r="31" spans="1:15" ht="15.75" customHeight="1" hidden="1">
      <c r="A31" s="13" t="s">
        <v>29</v>
      </c>
      <c r="B31" s="1">
        <v>0</v>
      </c>
      <c r="C31" s="1">
        <v>0</v>
      </c>
      <c r="D31" s="1">
        <v>0</v>
      </c>
      <c r="E31" s="1">
        <v>0</v>
      </c>
      <c r="F31" s="14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6">
        <v>0</v>
      </c>
      <c r="O31" s="74" t="e">
        <f>'[1]9мес'!$T31+'[2]окт'!$T31+'[3]ноябрь'!$T31+'[4]декабрь'!$T31</f>
        <v>#REF!</v>
      </c>
    </row>
    <row r="32" spans="1:15" ht="15.75" customHeight="1" hidden="1">
      <c r="A32" s="13" t="s">
        <v>30</v>
      </c>
      <c r="B32" s="1">
        <v>0</v>
      </c>
      <c r="C32" s="1">
        <v>0</v>
      </c>
      <c r="D32" s="1">
        <v>0</v>
      </c>
      <c r="E32" s="1">
        <v>0</v>
      </c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v>0</v>
      </c>
      <c r="O32" s="74" t="e">
        <f>'[1]9мес'!$T32+'[2]окт'!$T32+'[3]ноябрь'!$T32+'[4]декабрь'!$T32</f>
        <v>#REF!</v>
      </c>
    </row>
    <row r="33" spans="1:15" ht="15.75" customHeight="1" hidden="1">
      <c r="A33" s="13" t="s">
        <v>31</v>
      </c>
      <c r="B33" s="1">
        <f>SUM(C33:N33)</f>
        <v>0</v>
      </c>
      <c r="C33" s="1"/>
      <c r="D33" s="1"/>
      <c r="E33" s="1"/>
      <c r="F33" s="14">
        <v>0</v>
      </c>
      <c r="G33" s="15"/>
      <c r="H33" s="15"/>
      <c r="I33" s="15"/>
      <c r="J33" s="15"/>
      <c r="K33" s="15"/>
      <c r="L33" s="15"/>
      <c r="M33" s="15"/>
      <c r="N33" s="16"/>
      <c r="O33" s="74" t="e">
        <f>'[1]9мес'!$T33+'[2]окт'!$T33+'[3]ноябрь'!$T33+'[4]декабрь'!$T33</f>
        <v>#REF!</v>
      </c>
    </row>
    <row r="34" spans="1:15" ht="15.75" customHeight="1" hidden="1">
      <c r="A34" s="13" t="s">
        <v>32</v>
      </c>
      <c r="B34" s="1">
        <v>0</v>
      </c>
      <c r="C34" s="1">
        <v>0</v>
      </c>
      <c r="D34" s="1">
        <v>0</v>
      </c>
      <c r="E34" s="1">
        <v>0</v>
      </c>
      <c r="F34" s="14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6">
        <v>0</v>
      </c>
      <c r="O34" s="74" t="e">
        <f>'[1]9мес'!$T34+'[2]окт'!$T34+'[3]ноябрь'!$T34+'[4]декабрь'!$T34</f>
        <v>#REF!</v>
      </c>
    </row>
    <row r="35" spans="1:15" ht="15.75" customHeight="1" hidden="1">
      <c r="A35" s="13" t="s">
        <v>33</v>
      </c>
      <c r="B35" s="1">
        <v>0</v>
      </c>
      <c r="C35" s="1">
        <v>0</v>
      </c>
      <c r="D35" s="1">
        <v>0</v>
      </c>
      <c r="E35" s="1">
        <v>0</v>
      </c>
      <c r="F35" s="14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6">
        <v>0</v>
      </c>
      <c r="O35" s="74" t="e">
        <f>'[1]9мес'!$T35+'[2]окт'!$T35+'[3]ноябрь'!$T35+'[4]декабрь'!$T35</f>
        <v>#REF!</v>
      </c>
    </row>
    <row r="36" spans="1:15" ht="15.75" customHeight="1" hidden="1">
      <c r="A36" s="13" t="s">
        <v>34</v>
      </c>
      <c r="B36" s="1">
        <v>0</v>
      </c>
      <c r="C36" s="1">
        <v>0</v>
      </c>
      <c r="D36" s="1">
        <v>0</v>
      </c>
      <c r="E36" s="1">
        <v>0</v>
      </c>
      <c r="F36" s="14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v>0</v>
      </c>
      <c r="O36" s="74" t="e">
        <f>'[1]9мес'!$T36+'[2]окт'!$T36+'[3]ноябрь'!$T36+'[4]декабрь'!$T36</f>
        <v>#REF!</v>
      </c>
    </row>
    <row r="37" spans="1:15" ht="15.75" customHeight="1" hidden="1">
      <c r="A37" s="21" t="s">
        <v>36</v>
      </c>
      <c r="B37" s="22">
        <f>SUM(C37:N37)</f>
        <v>0</v>
      </c>
      <c r="C37" s="22">
        <f>C38+C39+C40+C41+C42+C43+C44</f>
        <v>0</v>
      </c>
      <c r="D37" s="22">
        <f>D38+D39+D40+D41+D42+D43+D44</f>
        <v>0</v>
      </c>
      <c r="E37" s="22">
        <v>0</v>
      </c>
      <c r="F37" s="23">
        <f aca="true" t="shared" si="6" ref="F37:N37">F38+F39+F40+F41+F42+F43+F44</f>
        <v>0</v>
      </c>
      <c r="G37" s="24">
        <f t="shared" si="6"/>
        <v>0</v>
      </c>
      <c r="H37" s="24">
        <f t="shared" si="6"/>
        <v>0</v>
      </c>
      <c r="I37" s="24">
        <f t="shared" si="6"/>
        <v>0</v>
      </c>
      <c r="J37" s="24">
        <f t="shared" si="6"/>
        <v>0</v>
      </c>
      <c r="K37" s="24">
        <f t="shared" si="6"/>
        <v>0</v>
      </c>
      <c r="L37" s="24">
        <f t="shared" si="6"/>
        <v>0</v>
      </c>
      <c r="M37" s="24">
        <f t="shared" si="6"/>
        <v>0</v>
      </c>
      <c r="N37" s="25">
        <f t="shared" si="6"/>
        <v>0</v>
      </c>
      <c r="O37" s="74" t="e">
        <f>'[1]9мес'!$T37+'[2]окт'!$T37+'[3]ноябрь'!$T37+'[4]декабрь'!$T37</f>
        <v>#REF!</v>
      </c>
    </row>
    <row r="38" spans="1:15" ht="15.75" customHeight="1" hidden="1">
      <c r="A38" s="13" t="s">
        <v>37</v>
      </c>
      <c r="B38" s="1">
        <v>0</v>
      </c>
      <c r="C38" s="1">
        <v>0</v>
      </c>
      <c r="D38" s="1">
        <v>0</v>
      </c>
      <c r="E38" s="1">
        <v>0</v>
      </c>
      <c r="F38" s="14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6">
        <v>0</v>
      </c>
      <c r="O38" s="74" t="e">
        <f>'[1]9мес'!$T38+'[2]окт'!$T38+'[3]ноябрь'!$T38+'[4]декабрь'!$T38</f>
        <v>#REF!</v>
      </c>
    </row>
    <row r="39" spans="1:15" ht="15.75" customHeight="1" hidden="1">
      <c r="A39" s="13" t="s">
        <v>38</v>
      </c>
      <c r="B39" s="1">
        <v>0</v>
      </c>
      <c r="C39" s="1">
        <v>0</v>
      </c>
      <c r="D39" s="1">
        <v>0</v>
      </c>
      <c r="E39" s="1">
        <v>0</v>
      </c>
      <c r="F39" s="14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6">
        <v>0</v>
      </c>
      <c r="O39" s="74" t="e">
        <f>'[1]9мес'!$T39+'[2]окт'!$T39+'[3]ноябрь'!$T39+'[4]декабрь'!$T39</f>
        <v>#REF!</v>
      </c>
    </row>
    <row r="40" spans="1:15" ht="15.75" customHeight="1" hidden="1">
      <c r="A40" s="13" t="s">
        <v>30</v>
      </c>
      <c r="B40" s="1">
        <v>0</v>
      </c>
      <c r="C40" s="1">
        <v>0</v>
      </c>
      <c r="D40" s="1">
        <v>0</v>
      </c>
      <c r="E40" s="1">
        <v>0</v>
      </c>
      <c r="F40" s="14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6">
        <v>0</v>
      </c>
      <c r="O40" s="74" t="e">
        <f>'[1]9мес'!$T40+'[2]окт'!$T40+'[3]ноябрь'!$T40+'[4]декабрь'!$T40</f>
        <v>#REF!</v>
      </c>
    </row>
    <row r="41" spans="1:15" ht="15.75" customHeight="1" hidden="1">
      <c r="A41" s="13" t="s">
        <v>31</v>
      </c>
      <c r="B41" s="1">
        <v>0</v>
      </c>
      <c r="C41" s="1">
        <v>0</v>
      </c>
      <c r="D41" s="1">
        <v>0</v>
      </c>
      <c r="E41" s="1">
        <v>0</v>
      </c>
      <c r="F41" s="14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6">
        <v>0</v>
      </c>
      <c r="O41" s="74" t="e">
        <f>'[1]9мес'!$T41+'[2]окт'!$T41+'[3]ноябрь'!$T41+'[4]декабрь'!$T41</f>
        <v>#REF!</v>
      </c>
    </row>
    <row r="42" spans="1:15" ht="15.75" customHeight="1" hidden="1">
      <c r="A42" s="13" t="s">
        <v>32</v>
      </c>
      <c r="B42" s="1">
        <v>0</v>
      </c>
      <c r="C42" s="1">
        <v>0</v>
      </c>
      <c r="D42" s="1">
        <v>0</v>
      </c>
      <c r="E42" s="1">
        <v>0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v>0</v>
      </c>
      <c r="O42" s="74" t="e">
        <f>'[1]9мес'!$T42+'[2]окт'!$T42+'[3]ноябрь'!$T42+'[4]декабрь'!$T42</f>
        <v>#REF!</v>
      </c>
    </row>
    <row r="43" spans="1:15" ht="15.75" customHeight="1" hidden="1">
      <c r="A43" s="13" t="s">
        <v>33</v>
      </c>
      <c r="B43" s="1">
        <v>0</v>
      </c>
      <c r="C43" s="1">
        <v>0</v>
      </c>
      <c r="D43" s="1">
        <v>0</v>
      </c>
      <c r="E43" s="1">
        <v>0</v>
      </c>
      <c r="F43" s="14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6">
        <v>0</v>
      </c>
      <c r="O43" s="74" t="e">
        <f>'[1]9мес'!$T43+'[2]окт'!$T43+'[3]ноябрь'!$T43+'[4]декабрь'!$T43</f>
        <v>#REF!</v>
      </c>
    </row>
    <row r="44" spans="1:15" ht="15.75" customHeight="1" hidden="1">
      <c r="A44" s="13" t="s">
        <v>34</v>
      </c>
      <c r="B44" s="1">
        <v>0</v>
      </c>
      <c r="C44" s="1">
        <v>0</v>
      </c>
      <c r="D44" s="1">
        <v>0</v>
      </c>
      <c r="E44" s="1">
        <v>0</v>
      </c>
      <c r="F44" s="14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0</v>
      </c>
      <c r="O44" s="74" t="e">
        <f>'[1]9мес'!$T44+'[2]окт'!$T44+'[3]ноябрь'!$T44+'[4]декабрь'!$T44</f>
        <v>#REF!</v>
      </c>
    </row>
    <row r="45" spans="1:15" ht="30.75" customHeight="1">
      <c r="A45" s="26" t="s">
        <v>39</v>
      </c>
      <c r="B45" s="12">
        <f>SUM(C45:N45)</f>
        <v>1319.555</v>
      </c>
      <c r="C45" s="12">
        <f>C46+C47+C48+C49+C50+C51+C52+C53</f>
        <v>111.36</v>
      </c>
      <c r="D45" s="12">
        <f>D46+D47+D48+D49+D50+D51+D52+D53</f>
        <v>111.36</v>
      </c>
      <c r="E45" s="12">
        <f>E46</f>
        <v>31.535</v>
      </c>
      <c r="F45" s="18">
        <f aca="true" t="shared" si="7" ref="F45:N45">F46+F47+F48+F49+F50+F51+F52+F53</f>
        <v>111.36</v>
      </c>
      <c r="G45" s="19">
        <f t="shared" si="7"/>
        <v>111.36</v>
      </c>
      <c r="H45" s="19">
        <f t="shared" si="7"/>
        <v>111.36</v>
      </c>
      <c r="I45" s="19">
        <f t="shared" si="7"/>
        <v>121.72</v>
      </c>
      <c r="J45" s="19">
        <f t="shared" si="7"/>
        <v>121.72</v>
      </c>
      <c r="K45" s="19">
        <f t="shared" si="7"/>
        <v>122.61999999999999</v>
      </c>
      <c r="L45" s="19">
        <f t="shared" si="7"/>
        <v>121.72</v>
      </c>
      <c r="M45" s="19">
        <f t="shared" si="7"/>
        <v>121.72</v>
      </c>
      <c r="N45" s="20">
        <f t="shared" si="7"/>
        <v>121.72</v>
      </c>
      <c r="O45" s="74">
        <f>'[1]9мес'!$T45+'[2]окт'!$T45+'[3]ноябрь'!$T45+'[4]декабрь'!$T45</f>
        <v>0</v>
      </c>
    </row>
    <row r="46" spans="1:15" ht="32.25" customHeight="1">
      <c r="A46" s="17" t="s">
        <v>18</v>
      </c>
      <c r="B46" s="1">
        <f>SUM(C46:N46)</f>
        <v>455.8349999999999</v>
      </c>
      <c r="C46" s="1">
        <v>38</v>
      </c>
      <c r="D46" s="1">
        <v>38</v>
      </c>
      <c r="E46" s="1">
        <v>31.535</v>
      </c>
      <c r="F46" s="14">
        <v>38</v>
      </c>
      <c r="G46" s="15">
        <v>38</v>
      </c>
      <c r="H46" s="15">
        <v>38</v>
      </c>
      <c r="I46" s="15">
        <v>38.9</v>
      </c>
      <c r="J46" s="15">
        <v>38.9</v>
      </c>
      <c r="K46" s="15">
        <v>39.8</v>
      </c>
      <c r="L46" s="15">
        <v>38.9</v>
      </c>
      <c r="M46" s="15">
        <v>38.9</v>
      </c>
      <c r="N46" s="16">
        <v>38.9</v>
      </c>
      <c r="O46" s="74">
        <f>'[1]9мес'!$T46+'[2]окт'!$T46+'[3]ноябрь'!$T46+'[4]декабрь'!$T46</f>
        <v>0</v>
      </c>
    </row>
    <row r="47" spans="1:15" ht="15.75" customHeight="1" hidden="1">
      <c r="A47" s="13" t="s">
        <v>19</v>
      </c>
      <c r="B47" s="1">
        <v>0</v>
      </c>
      <c r="C47" s="1">
        <v>0</v>
      </c>
      <c r="D47" s="1">
        <v>0</v>
      </c>
      <c r="E47" s="1">
        <v>0</v>
      </c>
      <c r="F47" s="14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6">
        <v>0</v>
      </c>
      <c r="O47" s="74" t="e">
        <f>'[1]9мес'!$T47+'[2]окт'!$T47+'[3]ноябрь'!$T47+'[4]декабрь'!$T47</f>
        <v>#REF!</v>
      </c>
    </row>
    <row r="48" spans="1:15" ht="15.75" customHeight="1" hidden="1">
      <c r="A48" s="13" t="s">
        <v>20</v>
      </c>
      <c r="B48" s="1">
        <v>0</v>
      </c>
      <c r="C48" s="1">
        <v>0</v>
      </c>
      <c r="D48" s="1">
        <v>0</v>
      </c>
      <c r="E48" s="1">
        <v>0</v>
      </c>
      <c r="F48" s="14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  <c r="O48" s="74" t="e">
        <f>'[1]9мес'!$T48+'[2]окт'!$T48+'[3]ноябрь'!$T48+'[4]декабрь'!$T48</f>
        <v>#REF!</v>
      </c>
    </row>
    <row r="49" spans="1:15" ht="15.75" customHeight="1" hidden="1">
      <c r="A49" s="13" t="s">
        <v>21</v>
      </c>
      <c r="B49" s="1">
        <v>0</v>
      </c>
      <c r="C49" s="1">
        <v>0</v>
      </c>
      <c r="D49" s="1">
        <v>0</v>
      </c>
      <c r="E49" s="1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  <c r="O49" s="74" t="e">
        <f>'[1]9мес'!$T49+'[2]окт'!$T49+'[3]ноябрь'!$T49+'[4]декабрь'!$T49</f>
        <v>#REF!</v>
      </c>
    </row>
    <row r="50" spans="1:15" ht="15.75" customHeight="1" hidden="1">
      <c r="A50" s="13" t="s">
        <v>22</v>
      </c>
      <c r="B50" s="1">
        <v>0</v>
      </c>
      <c r="C50" s="1">
        <v>0</v>
      </c>
      <c r="D50" s="1">
        <v>0</v>
      </c>
      <c r="E50" s="1">
        <v>0</v>
      </c>
      <c r="F50" s="14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6">
        <v>0</v>
      </c>
      <c r="O50" s="74" t="e">
        <f>'[1]9мес'!$T50+'[2]окт'!$T50+'[3]ноябрь'!$T50+'[4]декабрь'!$T50</f>
        <v>#REF!</v>
      </c>
    </row>
    <row r="51" spans="1:15" ht="15.75" customHeight="1" hidden="1">
      <c r="A51" s="13" t="s">
        <v>23</v>
      </c>
      <c r="B51" s="1">
        <v>0</v>
      </c>
      <c r="C51" s="1">
        <v>0</v>
      </c>
      <c r="D51" s="1">
        <v>0</v>
      </c>
      <c r="E51" s="1">
        <v>0</v>
      </c>
      <c r="F51" s="14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6">
        <v>0</v>
      </c>
      <c r="O51" s="74" t="e">
        <f>'[1]9мес'!$T51+'[2]окт'!$T51+'[3]ноябрь'!$T51+'[4]декабрь'!$T51</f>
        <v>#REF!</v>
      </c>
    </row>
    <row r="52" spans="1:15" ht="15.75" customHeight="1" hidden="1">
      <c r="A52" s="13" t="s">
        <v>24</v>
      </c>
      <c r="B52" s="1">
        <v>0</v>
      </c>
      <c r="C52" s="1">
        <v>0</v>
      </c>
      <c r="D52" s="1">
        <v>0</v>
      </c>
      <c r="E52" s="1">
        <v>0</v>
      </c>
      <c r="F52" s="14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0</v>
      </c>
      <c r="O52" s="74" t="e">
        <f>'[1]9мес'!$T52+'[2]окт'!$T52+'[3]ноябрь'!$T52+'[4]декабрь'!$T52</f>
        <v>#REF!</v>
      </c>
    </row>
    <row r="53" spans="1:15" ht="15.75" customHeight="1" hidden="1">
      <c r="A53" s="13" t="s">
        <v>40</v>
      </c>
      <c r="B53" s="1">
        <f>SUM(C53:N53)</f>
        <v>863.7199999999998</v>
      </c>
      <c r="C53" s="1">
        <v>73.36</v>
      </c>
      <c r="D53" s="1">
        <v>73.36</v>
      </c>
      <c r="E53" s="1">
        <v>0</v>
      </c>
      <c r="F53" s="14">
        <v>73.36</v>
      </c>
      <c r="G53" s="15">
        <v>73.36</v>
      </c>
      <c r="H53" s="15">
        <v>73.36</v>
      </c>
      <c r="I53" s="15">
        <v>82.82</v>
      </c>
      <c r="J53" s="15">
        <v>82.82</v>
      </c>
      <c r="K53" s="15">
        <v>82.82</v>
      </c>
      <c r="L53" s="15">
        <v>82.82</v>
      </c>
      <c r="M53" s="15">
        <v>82.82</v>
      </c>
      <c r="N53" s="16">
        <v>82.82</v>
      </c>
      <c r="O53" s="74" t="e">
        <f>'[1]9мес'!$T53+'[2]окт'!$T53+'[3]ноябрь'!$T53+'[4]декабрь'!$T53</f>
        <v>#REF!</v>
      </c>
    </row>
    <row r="54" spans="1:15" ht="15.75" customHeight="1" hidden="1">
      <c r="A54" s="11" t="s">
        <v>41</v>
      </c>
      <c r="B54" s="12">
        <f>SUM(C54:N54)</f>
        <v>0</v>
      </c>
      <c r="C54" s="12">
        <f>C55+C60</f>
        <v>0</v>
      </c>
      <c r="D54" s="12">
        <f>D55+D60</f>
        <v>0</v>
      </c>
      <c r="E54" s="12">
        <v>0</v>
      </c>
      <c r="F54" s="18">
        <f aca="true" t="shared" si="8" ref="F54:N54">F55+F60</f>
        <v>0</v>
      </c>
      <c r="G54" s="19">
        <f t="shared" si="8"/>
        <v>0</v>
      </c>
      <c r="H54" s="19">
        <f t="shared" si="8"/>
        <v>0</v>
      </c>
      <c r="I54" s="19">
        <f t="shared" si="8"/>
        <v>0</v>
      </c>
      <c r="J54" s="19">
        <f t="shared" si="8"/>
        <v>0</v>
      </c>
      <c r="K54" s="19">
        <f t="shared" si="8"/>
        <v>0</v>
      </c>
      <c r="L54" s="19">
        <f t="shared" si="8"/>
        <v>0</v>
      </c>
      <c r="M54" s="19">
        <f t="shared" si="8"/>
        <v>0</v>
      </c>
      <c r="N54" s="20">
        <f t="shared" si="8"/>
        <v>0</v>
      </c>
      <c r="O54" s="74" t="e">
        <f>'[1]9мес'!$T54+'[2]окт'!$T54+'[3]ноябрь'!$T54+'[4]декабрь'!$T54</f>
        <v>#REF!</v>
      </c>
    </row>
    <row r="55" spans="1:15" ht="15.75" customHeight="1" hidden="1">
      <c r="A55" s="21" t="s">
        <v>42</v>
      </c>
      <c r="B55" s="22">
        <f>SUM(C55:N55)</f>
        <v>0</v>
      </c>
      <c r="C55" s="22">
        <f>C56+C57</f>
        <v>0</v>
      </c>
      <c r="D55" s="22">
        <f>D56+D57</f>
        <v>0</v>
      </c>
      <c r="E55" s="22">
        <v>0</v>
      </c>
      <c r="F55" s="23">
        <f aca="true" t="shared" si="9" ref="F55:N55">F56+F57</f>
        <v>0</v>
      </c>
      <c r="G55" s="24">
        <f t="shared" si="9"/>
        <v>0</v>
      </c>
      <c r="H55" s="24">
        <f t="shared" si="9"/>
        <v>0</v>
      </c>
      <c r="I55" s="24">
        <f t="shared" si="9"/>
        <v>0</v>
      </c>
      <c r="J55" s="24">
        <f t="shared" si="9"/>
        <v>0</v>
      </c>
      <c r="K55" s="24">
        <f t="shared" si="9"/>
        <v>0</v>
      </c>
      <c r="L55" s="24">
        <f t="shared" si="9"/>
        <v>0</v>
      </c>
      <c r="M55" s="24">
        <f t="shared" si="9"/>
        <v>0</v>
      </c>
      <c r="N55" s="25">
        <f t="shared" si="9"/>
        <v>0</v>
      </c>
      <c r="O55" s="74" t="e">
        <f>'[1]9мес'!$T55+'[2]окт'!$T55+'[3]ноябрь'!$T55+'[4]декабрь'!$T55</f>
        <v>#REF!</v>
      </c>
    </row>
    <row r="56" spans="1:15" ht="15.75" customHeight="1" hidden="1">
      <c r="A56" s="13" t="s">
        <v>43</v>
      </c>
      <c r="B56" s="1">
        <v>0</v>
      </c>
      <c r="C56" s="1">
        <v>0</v>
      </c>
      <c r="D56" s="1">
        <v>0</v>
      </c>
      <c r="E56" s="1">
        <v>0</v>
      </c>
      <c r="F56" s="14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0</v>
      </c>
      <c r="O56" s="74" t="e">
        <f>'[1]9мес'!$T56+'[2]окт'!$T56+'[3]ноябрь'!$T56+'[4]декабрь'!$T56</f>
        <v>#REF!</v>
      </c>
    </row>
    <row r="57" spans="1:15" ht="15.75" customHeight="1" hidden="1">
      <c r="A57" s="13" t="s">
        <v>44</v>
      </c>
      <c r="B57" s="1">
        <f>SUM(C57:N57)</f>
        <v>0</v>
      </c>
      <c r="C57" s="1">
        <f>C58+C59</f>
        <v>0</v>
      </c>
      <c r="D57" s="1">
        <f>D58+D59</f>
        <v>0</v>
      </c>
      <c r="E57" s="1">
        <v>0</v>
      </c>
      <c r="F57" s="14">
        <f aca="true" t="shared" si="10" ref="F57:N57">F58+F59</f>
        <v>0</v>
      </c>
      <c r="G57" s="15">
        <f t="shared" si="10"/>
        <v>0</v>
      </c>
      <c r="H57" s="15">
        <f t="shared" si="10"/>
        <v>0</v>
      </c>
      <c r="I57" s="15">
        <f t="shared" si="10"/>
        <v>0</v>
      </c>
      <c r="J57" s="15">
        <f t="shared" si="10"/>
        <v>0</v>
      </c>
      <c r="K57" s="15">
        <f t="shared" si="10"/>
        <v>0</v>
      </c>
      <c r="L57" s="15">
        <f t="shared" si="10"/>
        <v>0</v>
      </c>
      <c r="M57" s="15">
        <f t="shared" si="10"/>
        <v>0</v>
      </c>
      <c r="N57" s="16">
        <f t="shared" si="10"/>
        <v>0</v>
      </c>
      <c r="O57" s="74" t="e">
        <f>'[1]9мес'!$T57+'[2]окт'!$T57+'[3]ноябрь'!$T57+'[4]декабрь'!$T57</f>
        <v>#REF!</v>
      </c>
    </row>
    <row r="58" spans="1:15" ht="15.75" customHeight="1" hidden="1">
      <c r="A58" s="13" t="s">
        <v>45</v>
      </c>
      <c r="B58" s="1">
        <v>0</v>
      </c>
      <c r="C58" s="1">
        <v>0</v>
      </c>
      <c r="D58" s="1">
        <v>0</v>
      </c>
      <c r="E58" s="1">
        <v>0</v>
      </c>
      <c r="F58" s="14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v>0</v>
      </c>
      <c r="O58" s="74" t="e">
        <f>'[1]9мес'!$T58+'[2]окт'!$T58+'[3]ноябрь'!$T58+'[4]декабрь'!$T58</f>
        <v>#REF!</v>
      </c>
    </row>
    <row r="59" spans="1:15" ht="15.75" customHeight="1" hidden="1">
      <c r="A59" s="13" t="s">
        <v>46</v>
      </c>
      <c r="B59" s="1">
        <v>0</v>
      </c>
      <c r="C59" s="1">
        <v>0</v>
      </c>
      <c r="D59" s="1">
        <v>0</v>
      </c>
      <c r="E59" s="1">
        <v>0</v>
      </c>
      <c r="F59" s="14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6">
        <v>0</v>
      </c>
      <c r="O59" s="74" t="e">
        <f>'[1]9мес'!$T59+'[2]окт'!$T59+'[3]ноябрь'!$T59+'[4]декабрь'!$T59</f>
        <v>#REF!</v>
      </c>
    </row>
    <row r="60" spans="1:15" ht="15.75" customHeight="1" hidden="1">
      <c r="A60" s="21" t="s">
        <v>47</v>
      </c>
      <c r="B60" s="22">
        <f>SUM(C60:N60)</f>
        <v>0</v>
      </c>
      <c r="C60" s="22">
        <f>C61+C69+C70+C71+C72</f>
        <v>0</v>
      </c>
      <c r="D60" s="22">
        <f>D61+D69+D70+D71+D72</f>
        <v>0</v>
      </c>
      <c r="E60" s="22">
        <v>0</v>
      </c>
      <c r="F60" s="23">
        <f aca="true" t="shared" si="11" ref="F60:N60">F61+F69+F70+F71+F72</f>
        <v>0</v>
      </c>
      <c r="G60" s="24">
        <f t="shared" si="11"/>
        <v>0</v>
      </c>
      <c r="H60" s="24">
        <f t="shared" si="11"/>
        <v>0</v>
      </c>
      <c r="I60" s="24">
        <f t="shared" si="11"/>
        <v>0</v>
      </c>
      <c r="J60" s="24">
        <f t="shared" si="11"/>
        <v>0</v>
      </c>
      <c r="K60" s="24">
        <f t="shared" si="11"/>
        <v>0</v>
      </c>
      <c r="L60" s="24">
        <f t="shared" si="11"/>
        <v>0</v>
      </c>
      <c r="M60" s="24">
        <f t="shared" si="11"/>
        <v>0</v>
      </c>
      <c r="N60" s="25">
        <f t="shared" si="11"/>
        <v>0</v>
      </c>
      <c r="O60" s="74" t="e">
        <f>'[1]9мес'!$T60+'[2]окт'!$T60+'[3]ноябрь'!$T60+'[4]декабрь'!$T60</f>
        <v>#REF!</v>
      </c>
    </row>
    <row r="61" spans="1:15" ht="15.75" customHeight="1" hidden="1">
      <c r="A61" s="13" t="s">
        <v>48</v>
      </c>
      <c r="B61" s="1">
        <f>SUM(C61:N61)</f>
        <v>0</v>
      </c>
      <c r="C61" s="1">
        <f>C62+C65+C66+C67+C68</f>
        <v>0</v>
      </c>
      <c r="D61" s="1">
        <f>D62+D65+D66+D67+D68</f>
        <v>0</v>
      </c>
      <c r="E61" s="1">
        <v>0</v>
      </c>
      <c r="F61" s="14">
        <f aca="true" t="shared" si="12" ref="F61:N61">F62+F65+F66+F67+F68</f>
        <v>0</v>
      </c>
      <c r="G61" s="15">
        <f t="shared" si="12"/>
        <v>0</v>
      </c>
      <c r="H61" s="15">
        <f t="shared" si="12"/>
        <v>0</v>
      </c>
      <c r="I61" s="15">
        <f t="shared" si="12"/>
        <v>0</v>
      </c>
      <c r="J61" s="15">
        <f t="shared" si="12"/>
        <v>0</v>
      </c>
      <c r="K61" s="15">
        <f t="shared" si="12"/>
        <v>0</v>
      </c>
      <c r="L61" s="15">
        <f t="shared" si="12"/>
        <v>0</v>
      </c>
      <c r="M61" s="15">
        <f t="shared" si="12"/>
        <v>0</v>
      </c>
      <c r="N61" s="16">
        <f t="shared" si="12"/>
        <v>0</v>
      </c>
      <c r="O61" s="74" t="e">
        <f>'[1]9мес'!$T61+'[2]окт'!$T61+'[3]ноябрь'!$T61+'[4]декабрь'!$T61</f>
        <v>#REF!</v>
      </c>
    </row>
    <row r="62" spans="1:15" ht="15.75" customHeight="1" hidden="1">
      <c r="A62" s="13" t="s">
        <v>49</v>
      </c>
      <c r="B62" s="1">
        <f>SUM(C62:N62)</f>
        <v>0</v>
      </c>
      <c r="C62" s="1">
        <f>C63+C64</f>
        <v>0</v>
      </c>
      <c r="D62" s="1">
        <f>D63+D64</f>
        <v>0</v>
      </c>
      <c r="E62" s="1">
        <v>0</v>
      </c>
      <c r="F62" s="14">
        <f aca="true" t="shared" si="13" ref="F62:N62">F63+F64</f>
        <v>0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6">
        <f t="shared" si="13"/>
        <v>0</v>
      </c>
      <c r="O62" s="74" t="e">
        <f>'[1]9мес'!$T62+'[2]окт'!$T62+'[3]ноябрь'!$T62+'[4]декабрь'!$T62</f>
        <v>#REF!</v>
      </c>
    </row>
    <row r="63" spans="1:15" ht="15.75" customHeight="1" hidden="1">
      <c r="A63" s="13" t="s">
        <v>50</v>
      </c>
      <c r="B63" s="1">
        <v>0</v>
      </c>
      <c r="C63" s="1">
        <v>0</v>
      </c>
      <c r="D63" s="1">
        <v>0</v>
      </c>
      <c r="E63" s="1">
        <v>0</v>
      </c>
      <c r="F63" s="14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6">
        <v>0</v>
      </c>
      <c r="O63" s="74" t="e">
        <f>'[1]9мес'!$T63+'[2]окт'!$T63+'[3]ноябрь'!$T63+'[4]декабрь'!$T63</f>
        <v>#REF!</v>
      </c>
    </row>
    <row r="64" spans="1:15" ht="15.75" customHeight="1" hidden="1">
      <c r="A64" s="13" t="s">
        <v>51</v>
      </c>
      <c r="B64" s="1">
        <v>0</v>
      </c>
      <c r="C64" s="1">
        <v>0</v>
      </c>
      <c r="D64" s="1">
        <v>0</v>
      </c>
      <c r="E64" s="1">
        <v>0</v>
      </c>
      <c r="F64" s="14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6">
        <v>0</v>
      </c>
      <c r="O64" s="74" t="e">
        <f>'[1]9мес'!$T64+'[2]окт'!$T64+'[3]ноябрь'!$T64+'[4]декабрь'!$T64</f>
        <v>#REF!</v>
      </c>
    </row>
    <row r="65" spans="1:15" ht="15.75" customHeight="1" hidden="1">
      <c r="A65" s="13" t="s">
        <v>52</v>
      </c>
      <c r="B65" s="1">
        <v>0</v>
      </c>
      <c r="C65" s="1">
        <v>0</v>
      </c>
      <c r="D65" s="1">
        <v>0</v>
      </c>
      <c r="E65" s="1">
        <v>0</v>
      </c>
      <c r="F65" s="14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6">
        <v>0</v>
      </c>
      <c r="O65" s="74" t="e">
        <f>'[1]9мес'!$T65+'[2]окт'!$T65+'[3]ноябрь'!$T65+'[4]декабрь'!$T65</f>
        <v>#REF!</v>
      </c>
    </row>
    <row r="66" spans="1:15" ht="15.75" customHeight="1" hidden="1">
      <c r="A66" s="13" t="s">
        <v>53</v>
      </c>
      <c r="B66" s="1">
        <v>0</v>
      </c>
      <c r="C66" s="1">
        <v>0</v>
      </c>
      <c r="D66" s="1">
        <v>0</v>
      </c>
      <c r="E66" s="1">
        <v>0</v>
      </c>
      <c r="F66" s="14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6">
        <v>0</v>
      </c>
      <c r="O66" s="74" t="e">
        <f>'[1]9мес'!$T66+'[2]окт'!$T66+'[3]ноябрь'!$T66+'[4]декабрь'!$T66</f>
        <v>#REF!</v>
      </c>
    </row>
    <row r="67" spans="1:15" ht="15.75" customHeight="1" hidden="1">
      <c r="A67" s="13" t="s">
        <v>54</v>
      </c>
      <c r="B67" s="1">
        <v>0</v>
      </c>
      <c r="C67" s="1">
        <v>0</v>
      </c>
      <c r="D67" s="1">
        <v>0</v>
      </c>
      <c r="E67" s="1">
        <v>0</v>
      </c>
      <c r="F67" s="14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6">
        <v>0</v>
      </c>
      <c r="O67" s="74" t="e">
        <f>'[1]9мес'!$T67+'[2]окт'!$T67+'[3]ноябрь'!$T67+'[4]декабрь'!$T67</f>
        <v>#REF!</v>
      </c>
    </row>
    <row r="68" spans="1:15" ht="15.75" customHeight="1" hidden="1">
      <c r="A68" s="13" t="s">
        <v>55</v>
      </c>
      <c r="B68" s="1">
        <v>0</v>
      </c>
      <c r="C68" s="1">
        <v>0</v>
      </c>
      <c r="D68" s="1">
        <v>0</v>
      </c>
      <c r="E68" s="1">
        <v>0</v>
      </c>
      <c r="F68" s="14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6">
        <v>0</v>
      </c>
      <c r="O68" s="74" t="e">
        <f>'[1]9мес'!$T68+'[2]окт'!$T68+'[3]ноябрь'!$T68+'[4]декабрь'!$T68</f>
        <v>#REF!</v>
      </c>
    </row>
    <row r="69" spans="1:15" ht="15.75" customHeight="1" hidden="1">
      <c r="A69" s="13" t="s">
        <v>56</v>
      </c>
      <c r="B69" s="1">
        <v>0</v>
      </c>
      <c r="C69" s="1">
        <v>0</v>
      </c>
      <c r="D69" s="1">
        <v>0</v>
      </c>
      <c r="E69" s="1">
        <v>0</v>
      </c>
      <c r="F69" s="14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6">
        <v>0</v>
      </c>
      <c r="O69" s="74" t="e">
        <f>'[1]9мес'!$T69+'[2]окт'!$T69+'[3]ноябрь'!$T69+'[4]декабрь'!$T69</f>
        <v>#REF!</v>
      </c>
    </row>
    <row r="70" spans="1:15" ht="15.75" customHeight="1" hidden="1">
      <c r="A70" s="13" t="s">
        <v>57</v>
      </c>
      <c r="B70" s="1">
        <v>0</v>
      </c>
      <c r="C70" s="1">
        <v>0</v>
      </c>
      <c r="D70" s="1">
        <v>0</v>
      </c>
      <c r="E70" s="1">
        <v>0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6">
        <v>0</v>
      </c>
      <c r="O70" s="74" t="e">
        <f>'[1]9мес'!$T70+'[2]окт'!$T70+'[3]ноябрь'!$T70+'[4]декабрь'!$T70</f>
        <v>#REF!</v>
      </c>
    </row>
    <row r="71" spans="1:15" ht="15.75" customHeight="1" hidden="1">
      <c r="A71" s="13" t="s">
        <v>58</v>
      </c>
      <c r="B71" s="1">
        <v>0</v>
      </c>
      <c r="C71" s="1">
        <v>0</v>
      </c>
      <c r="D71" s="1">
        <v>0</v>
      </c>
      <c r="E71" s="1">
        <v>0</v>
      </c>
      <c r="F71" s="14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6">
        <v>0</v>
      </c>
      <c r="O71" s="74" t="e">
        <f>'[1]9мес'!$T71+'[2]окт'!$T71+'[3]ноябрь'!$T71+'[4]декабрь'!$T71</f>
        <v>#REF!</v>
      </c>
    </row>
    <row r="72" spans="1:15" ht="15.75" customHeight="1" hidden="1">
      <c r="A72" s="13" t="s">
        <v>59</v>
      </c>
      <c r="B72" s="1">
        <v>0</v>
      </c>
      <c r="C72" s="1">
        <v>0</v>
      </c>
      <c r="D72" s="1">
        <v>0</v>
      </c>
      <c r="E72" s="1">
        <v>0</v>
      </c>
      <c r="F72" s="14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6">
        <v>0</v>
      </c>
      <c r="O72" s="74" t="e">
        <f>'[1]9мес'!$T72+'[2]окт'!$T72+'[3]ноябрь'!$T72+'[4]декабрь'!$T72</f>
        <v>#REF!</v>
      </c>
    </row>
    <row r="73" spans="1:15" ht="15.75" customHeight="1">
      <c r="A73" s="11" t="s">
        <v>60</v>
      </c>
      <c r="B73" s="12">
        <f>SUM(C73:N73)</f>
        <v>177.26399999999998</v>
      </c>
      <c r="C73" s="12">
        <f>C74+C75+C76+C77+C78+C79</f>
        <v>14.647</v>
      </c>
      <c r="D73" s="12">
        <f>D74+D75+D76+D77+D78+D79</f>
        <v>14.647</v>
      </c>
      <c r="E73" s="12">
        <f>E79+E78+E77+E76+E75+E74</f>
        <v>16.147</v>
      </c>
      <c r="F73" s="18">
        <f aca="true" t="shared" si="14" ref="F73:N73">F74+F75+F76+F77+F78+F79</f>
        <v>14.647</v>
      </c>
      <c r="G73" s="19">
        <f t="shared" si="14"/>
        <v>14.647</v>
      </c>
      <c r="H73" s="19">
        <f t="shared" si="14"/>
        <v>14.647</v>
      </c>
      <c r="I73" s="19">
        <f t="shared" si="14"/>
        <v>14.647</v>
      </c>
      <c r="J73" s="19">
        <f t="shared" si="14"/>
        <v>14.647</v>
      </c>
      <c r="K73" s="19">
        <f t="shared" si="14"/>
        <v>14.647</v>
      </c>
      <c r="L73" s="19">
        <f t="shared" si="14"/>
        <v>14.647</v>
      </c>
      <c r="M73" s="19">
        <f t="shared" si="14"/>
        <v>14.647</v>
      </c>
      <c r="N73" s="19">
        <f t="shared" si="14"/>
        <v>14.647</v>
      </c>
      <c r="O73" s="86">
        <f>'[1]9мес'!$T73+'[2]окт'!$T73+'[3]ноябрь'!$T73+'[4]декабрь'!$T73</f>
        <v>84.27365377997332</v>
      </c>
    </row>
    <row r="74" spans="1:15" ht="15.75" customHeight="1">
      <c r="A74" s="13" t="s">
        <v>61</v>
      </c>
      <c r="B74" s="1">
        <v>0</v>
      </c>
      <c r="C74" s="1">
        <v>0</v>
      </c>
      <c r="D74" s="1">
        <v>0</v>
      </c>
      <c r="E74" s="1">
        <v>0</v>
      </c>
      <c r="F74" s="14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6">
        <v>0</v>
      </c>
      <c r="O74" s="74">
        <f>'[1]9мес'!$T74+'[2]окт'!$T74+'[3]ноябрь'!$T74+'[4]декабрь'!$T74</f>
        <v>0</v>
      </c>
    </row>
    <row r="75" spans="1:15" ht="15.75" customHeight="1">
      <c r="A75" s="13" t="s">
        <v>62</v>
      </c>
      <c r="B75" s="1">
        <v>0</v>
      </c>
      <c r="C75" s="1">
        <v>0</v>
      </c>
      <c r="D75" s="1">
        <v>0</v>
      </c>
      <c r="E75" s="1">
        <v>0</v>
      </c>
      <c r="F75" s="14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6">
        <v>0</v>
      </c>
      <c r="O75" s="74">
        <f>'[1]9мес'!$T75+'[2]окт'!$T75+'[3]ноябрь'!$T75+'[4]декабрь'!$T75</f>
        <v>0</v>
      </c>
    </row>
    <row r="76" spans="1:15" ht="15.75" customHeight="1">
      <c r="A76" s="13" t="s">
        <v>63</v>
      </c>
      <c r="B76" s="1">
        <v>0</v>
      </c>
      <c r="C76" s="1">
        <v>0</v>
      </c>
      <c r="D76" s="1">
        <v>0</v>
      </c>
      <c r="E76" s="1">
        <v>0</v>
      </c>
      <c r="F76" s="14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6">
        <v>0</v>
      </c>
      <c r="O76" s="74">
        <f>'[1]9мес'!$T76+'[2]окт'!$T76+'[3]ноябрь'!$T76+'[4]декабрь'!$T76</f>
        <v>0</v>
      </c>
    </row>
    <row r="77" spans="1:15" ht="15.75" customHeight="1">
      <c r="A77" s="13" t="s">
        <v>64</v>
      </c>
      <c r="B77" s="1">
        <v>0</v>
      </c>
      <c r="C77" s="1">
        <v>0</v>
      </c>
      <c r="D77" s="1">
        <v>0</v>
      </c>
      <c r="E77" s="1">
        <v>0</v>
      </c>
      <c r="F77" s="14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6">
        <v>0</v>
      </c>
      <c r="O77" s="74">
        <f>'[1]9мес'!$T77+'[2]окт'!$T77+'[3]ноябрь'!$T77+'[4]декабрь'!$T77</f>
        <v>0</v>
      </c>
    </row>
    <row r="78" spans="1:15" ht="15.75" customHeight="1">
      <c r="A78" s="13" t="s">
        <v>65</v>
      </c>
      <c r="B78" s="1">
        <v>0</v>
      </c>
      <c r="C78" s="1">
        <v>0</v>
      </c>
      <c r="D78" s="1">
        <v>0</v>
      </c>
      <c r="E78" s="1">
        <v>0</v>
      </c>
      <c r="F78" s="14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6">
        <v>0</v>
      </c>
      <c r="O78" s="74">
        <f>'[1]9мес'!$T78+'[2]окт'!$T78+'[3]ноябрь'!$T78+'[4]декабрь'!$T78</f>
        <v>0</v>
      </c>
    </row>
    <row r="79" spans="1:15" ht="15.75" customHeight="1">
      <c r="A79" s="13" t="s">
        <v>66</v>
      </c>
      <c r="B79" s="1">
        <f aca="true" t="shared" si="15" ref="B79:B96">SUM(C79:N79)</f>
        <v>177.26399999999998</v>
      </c>
      <c r="C79" s="1">
        <v>14.647</v>
      </c>
      <c r="D79" s="1">
        <v>14.647</v>
      </c>
      <c r="E79" s="1">
        <v>16.147</v>
      </c>
      <c r="F79" s="14">
        <v>14.647</v>
      </c>
      <c r="G79" s="15">
        <v>14.647</v>
      </c>
      <c r="H79" s="15">
        <v>14.647</v>
      </c>
      <c r="I79" s="15">
        <v>14.647</v>
      </c>
      <c r="J79" s="15">
        <v>14.647</v>
      </c>
      <c r="K79" s="15">
        <v>14.647</v>
      </c>
      <c r="L79" s="15">
        <v>14.647</v>
      </c>
      <c r="M79" s="15">
        <v>14.647</v>
      </c>
      <c r="N79" s="16">
        <v>14.647</v>
      </c>
      <c r="O79" s="74">
        <f>'[1]9мес'!$T79+'[2]окт'!$T79+'[3]ноябрь'!$T79+'[4]декабрь'!$T79</f>
        <v>84.27365377997332</v>
      </c>
    </row>
    <row r="80" spans="1:15" s="10" customFormat="1" ht="15.75" customHeight="1">
      <c r="A80" s="40" t="s">
        <v>67</v>
      </c>
      <c r="B80" s="9" t="e">
        <f t="shared" si="15"/>
        <v>#REF!</v>
      </c>
      <c r="C80" s="9" t="e">
        <f>C81+#REF!+C118+#REF!+#REF!+#REF!+#REF!+#REF!+C128+#REF!+#REF!+#REF!+#REF!+#REF!</f>
        <v>#REF!</v>
      </c>
      <c r="D80" s="9" t="e">
        <f>D81+#REF!+D118+#REF!+#REF!+#REF!+#REF!+#REF!+D128+#REF!+#REF!+#REF!+#REF!+#REF!</f>
        <v>#REF!</v>
      </c>
      <c r="E80" s="9">
        <f>E81+E118</f>
        <v>1221.5700000000002</v>
      </c>
      <c r="F80" s="37" t="e">
        <f>F81+#REF!+F118+#REF!+#REF!+#REF!+#REF!+#REF!+F128+#REF!+#REF!+#REF!+#REF!+#REF!</f>
        <v>#REF!</v>
      </c>
      <c r="G80" s="38" t="e">
        <f>G81+#REF!+G118+#REF!+#REF!+#REF!+#REF!+#REF!+G128+#REF!+#REF!+#REF!+#REF!+#REF!</f>
        <v>#REF!</v>
      </c>
      <c r="H80" s="38" t="e">
        <f>H81+#REF!+H118+#REF!+#REF!+#REF!+#REF!+#REF!+H128+#REF!+#REF!+#REF!+#REF!+#REF!</f>
        <v>#REF!</v>
      </c>
      <c r="I80" s="38" t="e">
        <f>I81+#REF!+I118+#REF!+#REF!+#REF!+#REF!+#REF!+I128+#REF!+#REF!+#REF!+#REF!+#REF!</f>
        <v>#REF!</v>
      </c>
      <c r="J80" s="38" t="e">
        <f>J81+#REF!+J118+#REF!+#REF!+#REF!+#REF!+#REF!+J128+#REF!+#REF!+#REF!+#REF!+#REF!</f>
        <v>#REF!</v>
      </c>
      <c r="K80" s="38" t="e">
        <f>K81+#REF!+K118+#REF!+#REF!+#REF!+#REF!+#REF!+K128+#REF!+#REF!+#REF!+#REF!+#REF!</f>
        <v>#REF!</v>
      </c>
      <c r="L80" s="38" t="e">
        <f>L81+#REF!+L118+#REF!+#REF!+#REF!+#REF!+#REF!+L128+#REF!+#REF!+#REF!+#REF!+#REF!</f>
        <v>#REF!</v>
      </c>
      <c r="M80" s="38" t="e">
        <f>M81+#REF!+M118+#REF!+#REF!+#REF!+#REF!+#REF!+M128+#REF!+#REF!+#REF!+#REF!+#REF!</f>
        <v>#REF!</v>
      </c>
      <c r="N80" s="39" t="e">
        <f>N81+#REF!+N118+#REF!+#REF!+#REF!+#REF!+#REF!+N128+#REF!+#REF!+#REF!+#REF!+#REF!</f>
        <v>#REF!</v>
      </c>
      <c r="O80" s="86">
        <f>O81+O128</f>
        <v>1024.2808390233522</v>
      </c>
    </row>
    <row r="81" spans="1:15" ht="15.75" customHeight="1">
      <c r="A81" s="11" t="s">
        <v>68</v>
      </c>
      <c r="B81" s="12">
        <f t="shared" si="15"/>
        <v>13125.832</v>
      </c>
      <c r="C81" s="12">
        <f>C82+C87+C92+C97+C103+C112+C113+C117</f>
        <v>1029.3369999999998</v>
      </c>
      <c r="D81" s="12">
        <f>D82+D87+D92+D97+D103+D112+D113+D117</f>
        <v>1001.2139999999999</v>
      </c>
      <c r="E81" s="12">
        <f>E82+E87+E92+E97+E103+E112+E113+E117</f>
        <v>1073.659</v>
      </c>
      <c r="F81" s="18">
        <f aca="true" t="shared" si="16" ref="F81:N81">F82+F87+F92+F97+F103+F112+F113+F117</f>
        <v>1126.7</v>
      </c>
      <c r="G81" s="19">
        <f t="shared" si="16"/>
        <v>1038.351</v>
      </c>
      <c r="H81" s="19">
        <f t="shared" si="16"/>
        <v>1112.321</v>
      </c>
      <c r="I81" s="19">
        <f t="shared" si="16"/>
        <v>1232.3649999999998</v>
      </c>
      <c r="J81" s="19">
        <f t="shared" si="16"/>
        <v>1240.953</v>
      </c>
      <c r="K81" s="19">
        <f t="shared" si="16"/>
        <v>1070.169</v>
      </c>
      <c r="L81" s="19">
        <f t="shared" si="16"/>
        <v>1064.9210000000003</v>
      </c>
      <c r="M81" s="19">
        <f t="shared" si="16"/>
        <v>1067.9210000000003</v>
      </c>
      <c r="N81" s="20">
        <f t="shared" si="16"/>
        <v>1067.9210000000003</v>
      </c>
      <c r="O81" s="86">
        <f>O82+O87+O92+O97+O103+O112+O113+O117</f>
        <v>973.9544854952394</v>
      </c>
    </row>
    <row r="82" spans="1:15" ht="33" customHeight="1">
      <c r="A82" s="27" t="s">
        <v>69</v>
      </c>
      <c r="B82" s="22">
        <f t="shared" si="15"/>
        <v>597.7449999999999</v>
      </c>
      <c r="C82" s="22">
        <f>C83+C84+C85+C86</f>
        <v>39.019999999999996</v>
      </c>
      <c r="D82" s="22">
        <f>D83+D84+D85+D86</f>
        <v>55.519999999999996</v>
      </c>
      <c r="E82" s="22">
        <v>77.831</v>
      </c>
      <c r="F82" s="23">
        <f aca="true" t="shared" si="17" ref="F82:N82">F83+F84+F85+F86</f>
        <v>82.36</v>
      </c>
      <c r="G82" s="24">
        <f t="shared" si="17"/>
        <v>30.440000000000005</v>
      </c>
      <c r="H82" s="24">
        <f t="shared" si="17"/>
        <v>54.410000000000004</v>
      </c>
      <c r="I82" s="24">
        <f t="shared" si="17"/>
        <v>78.934</v>
      </c>
      <c r="J82" s="24">
        <f t="shared" si="17"/>
        <v>56.822</v>
      </c>
      <c r="K82" s="24">
        <f t="shared" si="17"/>
        <v>36.038</v>
      </c>
      <c r="L82" s="24">
        <f t="shared" si="17"/>
        <v>28.79</v>
      </c>
      <c r="M82" s="24">
        <f t="shared" si="17"/>
        <v>28.79</v>
      </c>
      <c r="N82" s="25">
        <f t="shared" si="17"/>
        <v>28.79</v>
      </c>
      <c r="O82" s="86">
        <f>SUM(O83:O86)</f>
        <v>3.4408689288889427</v>
      </c>
    </row>
    <row r="83" spans="1:15" s="45" customFormat="1" ht="15.75" customHeight="1">
      <c r="A83" s="13" t="s">
        <v>70</v>
      </c>
      <c r="B83" s="41">
        <f t="shared" si="15"/>
        <v>162.01</v>
      </c>
      <c r="C83" s="41">
        <v>8</v>
      </c>
      <c r="D83" s="41">
        <v>8</v>
      </c>
      <c r="E83" s="41">
        <v>23.56</v>
      </c>
      <c r="F83" s="42">
        <v>8</v>
      </c>
      <c r="G83" s="43">
        <v>9.65</v>
      </c>
      <c r="H83" s="43">
        <v>24.8</v>
      </c>
      <c r="I83" s="43">
        <v>40</v>
      </c>
      <c r="J83" s="43">
        <v>8</v>
      </c>
      <c r="K83" s="43">
        <v>8</v>
      </c>
      <c r="L83" s="43">
        <v>8</v>
      </c>
      <c r="M83" s="43">
        <v>8</v>
      </c>
      <c r="N83" s="44">
        <v>8</v>
      </c>
      <c r="O83" s="74">
        <f>'[1]9мес'!$T83+'[2]окт'!$T83+'[3]ноябрь'!$T83+'[4]декабрь'!$T83</f>
        <v>0</v>
      </c>
    </row>
    <row r="84" spans="1:15" ht="48.75" customHeight="1">
      <c r="A84" s="17" t="s">
        <v>71</v>
      </c>
      <c r="B84" s="1">
        <f t="shared" si="15"/>
        <v>207.59400000000005</v>
      </c>
      <c r="C84" s="1">
        <v>17.3</v>
      </c>
      <c r="D84" s="1">
        <v>17.3</v>
      </c>
      <c r="E84" s="1">
        <v>17.294</v>
      </c>
      <c r="F84" s="14">
        <v>17.3</v>
      </c>
      <c r="G84" s="15">
        <v>17.3</v>
      </c>
      <c r="H84" s="15">
        <v>17.3</v>
      </c>
      <c r="I84" s="15">
        <v>17.3</v>
      </c>
      <c r="J84" s="15">
        <v>17.3</v>
      </c>
      <c r="K84" s="15">
        <v>17.3</v>
      </c>
      <c r="L84" s="15">
        <v>17.3</v>
      </c>
      <c r="M84" s="15">
        <v>17.3</v>
      </c>
      <c r="N84" s="16">
        <v>17.3</v>
      </c>
      <c r="O84" s="74">
        <f>'[1]9мес'!$T84+'[2]окт'!$T84+'[3]ноябрь'!$T84+'[4]декабрь'!$T84</f>
        <v>2.680880621832048</v>
      </c>
    </row>
    <row r="85" spans="1:15" ht="15.75" customHeight="1">
      <c r="A85" s="13" t="s">
        <v>72</v>
      </c>
      <c r="B85" s="1">
        <f t="shared" si="15"/>
        <v>41.88000000000002</v>
      </c>
      <c r="C85" s="1">
        <v>3.49</v>
      </c>
      <c r="D85" s="1">
        <v>3.49</v>
      </c>
      <c r="E85" s="1">
        <v>3.49</v>
      </c>
      <c r="F85" s="14">
        <v>3.49</v>
      </c>
      <c r="G85" s="15">
        <v>3.49</v>
      </c>
      <c r="H85" s="15">
        <v>3.49</v>
      </c>
      <c r="I85" s="15">
        <v>3.49</v>
      </c>
      <c r="J85" s="15">
        <v>3.49</v>
      </c>
      <c r="K85" s="15">
        <v>3.49</v>
      </c>
      <c r="L85" s="15">
        <v>3.49</v>
      </c>
      <c r="M85" s="15">
        <v>3.49</v>
      </c>
      <c r="N85" s="16">
        <v>3.49</v>
      </c>
      <c r="O85" s="74">
        <f>'[1]9мес'!$T85+'[2]окт'!$T85+'[3]ноябрь'!$T85+'[4]декабрь'!$T85</f>
        <v>0.7599883070568947</v>
      </c>
    </row>
    <row r="86" spans="1:15" ht="15.75" customHeight="1">
      <c r="A86" s="13" t="s">
        <v>73</v>
      </c>
      <c r="B86" s="1">
        <f t="shared" si="15"/>
        <v>186.261</v>
      </c>
      <c r="C86" s="1">
        <v>10.23</v>
      </c>
      <c r="D86" s="1">
        <v>26.73</v>
      </c>
      <c r="E86" s="1">
        <v>33.487</v>
      </c>
      <c r="F86" s="14">
        <v>53.57</v>
      </c>
      <c r="G86" s="15">
        <v>0</v>
      </c>
      <c r="H86" s="15">
        <v>8.82</v>
      </c>
      <c r="I86" s="15">
        <v>18.144</v>
      </c>
      <c r="J86" s="15">
        <v>28.032</v>
      </c>
      <c r="K86" s="15">
        <v>7.248</v>
      </c>
      <c r="L86" s="15"/>
      <c r="M86" s="15"/>
      <c r="N86" s="16"/>
      <c r="O86" s="74">
        <f>'[1]9мес'!$T86+'[2]окт'!$T86+'[3]ноябрь'!$T86+'[4]декабрь'!$T86</f>
        <v>0</v>
      </c>
    </row>
    <row r="87" spans="1:15" ht="37.5" customHeight="1">
      <c r="A87" s="27" t="s">
        <v>74</v>
      </c>
      <c r="B87" s="22">
        <f t="shared" si="15"/>
        <v>2282.8260000000005</v>
      </c>
      <c r="C87" s="22">
        <f>C88+C89+C90+C91</f>
        <v>157.85399999999998</v>
      </c>
      <c r="D87" s="22">
        <f>D88+D89+D90+D91</f>
        <v>158.946</v>
      </c>
      <c r="E87" s="22">
        <v>184.436</v>
      </c>
      <c r="F87" s="23">
        <f aca="true" t="shared" si="18" ref="F87:N87">F88+F89+F90+F91</f>
        <v>164.622</v>
      </c>
      <c r="G87" s="24">
        <f t="shared" si="18"/>
        <v>164.621</v>
      </c>
      <c r="H87" s="24">
        <f t="shared" si="18"/>
        <v>214.621</v>
      </c>
      <c r="I87" s="24">
        <f t="shared" si="18"/>
        <v>264.621</v>
      </c>
      <c r="J87" s="24">
        <f t="shared" si="18"/>
        <v>314.62100000000004</v>
      </c>
      <c r="K87" s="24">
        <f t="shared" si="18"/>
        <v>164.621</v>
      </c>
      <c r="L87" s="24">
        <f t="shared" si="18"/>
        <v>164.621</v>
      </c>
      <c r="M87" s="24">
        <f t="shared" si="18"/>
        <v>164.621</v>
      </c>
      <c r="N87" s="25">
        <f t="shared" si="18"/>
        <v>164.621</v>
      </c>
      <c r="O87" s="86">
        <f>SUM(O88:O91)</f>
        <v>53.15911579346462</v>
      </c>
    </row>
    <row r="88" spans="1:15" ht="15.75" customHeight="1">
      <c r="A88" s="13" t="s">
        <v>75</v>
      </c>
      <c r="B88" s="1">
        <f t="shared" si="15"/>
        <v>1159.347</v>
      </c>
      <c r="C88" s="1">
        <v>74.8</v>
      </c>
      <c r="D88" s="1">
        <v>72.402</v>
      </c>
      <c r="E88" s="1">
        <v>64.145</v>
      </c>
      <c r="F88" s="14">
        <v>72</v>
      </c>
      <c r="G88" s="15">
        <v>72</v>
      </c>
      <c r="H88" s="15">
        <v>122</v>
      </c>
      <c r="I88" s="15">
        <v>172</v>
      </c>
      <c r="J88" s="15">
        <v>222</v>
      </c>
      <c r="K88" s="15">
        <v>72</v>
      </c>
      <c r="L88" s="15">
        <v>72</v>
      </c>
      <c r="M88" s="15">
        <v>72</v>
      </c>
      <c r="N88" s="16">
        <v>72</v>
      </c>
      <c r="O88" s="74">
        <f>'[1]9мес'!$T88+'[2]окт'!$T88+'[3]ноябрь'!$T88+'[4]декабрь'!$T88</f>
        <v>1.6418349437675954</v>
      </c>
    </row>
    <row r="89" spans="1:15" ht="48.75" customHeight="1">
      <c r="A89" s="17" t="s">
        <v>76</v>
      </c>
      <c r="B89" s="1">
        <f t="shared" si="15"/>
        <v>645.7979999999999</v>
      </c>
      <c r="C89" s="1">
        <v>51.4</v>
      </c>
      <c r="D89" s="1">
        <v>54.3</v>
      </c>
      <c r="E89" s="1">
        <v>51.398</v>
      </c>
      <c r="F89" s="14">
        <v>54.3</v>
      </c>
      <c r="G89" s="15">
        <v>54.3</v>
      </c>
      <c r="H89" s="15">
        <v>54.3</v>
      </c>
      <c r="I89" s="15">
        <v>54.3</v>
      </c>
      <c r="J89" s="15">
        <v>54.3</v>
      </c>
      <c r="K89" s="15">
        <v>54.3</v>
      </c>
      <c r="L89" s="15">
        <v>54.3</v>
      </c>
      <c r="M89" s="15">
        <v>54.3</v>
      </c>
      <c r="N89" s="16">
        <v>54.3</v>
      </c>
      <c r="O89" s="74">
        <f>'[1]9мес'!$T89+'[2]окт'!$T89+'[3]ноябрь'!$T89+'[4]декабрь'!$T89</f>
        <v>32.82775523491737</v>
      </c>
    </row>
    <row r="90" spans="1:15" ht="15.75" customHeight="1">
      <c r="A90" s="13" t="s">
        <v>77</v>
      </c>
      <c r="B90" s="1">
        <f t="shared" si="15"/>
        <v>130.463</v>
      </c>
      <c r="C90" s="1">
        <v>10.38</v>
      </c>
      <c r="D90" s="1">
        <v>10.97</v>
      </c>
      <c r="E90" s="1">
        <v>10.383</v>
      </c>
      <c r="F90" s="14">
        <v>10.97</v>
      </c>
      <c r="G90" s="15">
        <v>10.97</v>
      </c>
      <c r="H90" s="15">
        <v>10.97</v>
      </c>
      <c r="I90" s="15">
        <v>10.97</v>
      </c>
      <c r="J90" s="15">
        <v>10.97</v>
      </c>
      <c r="K90" s="15">
        <v>10.97</v>
      </c>
      <c r="L90" s="15">
        <v>10.97</v>
      </c>
      <c r="M90" s="15">
        <v>10.97</v>
      </c>
      <c r="N90" s="16">
        <v>10.97</v>
      </c>
      <c r="O90" s="74">
        <f>'[1]9мес'!$T90+'[2]окт'!$T90+'[3]ноябрь'!$T90+'[4]декабрь'!$T90</f>
        <v>9.318543001996947</v>
      </c>
    </row>
    <row r="91" spans="1:15" ht="15.75" customHeight="1">
      <c r="A91" s="13" t="s">
        <v>78</v>
      </c>
      <c r="B91" s="1">
        <f t="shared" si="15"/>
        <v>347.21799999999996</v>
      </c>
      <c r="C91" s="1">
        <v>21.274</v>
      </c>
      <c r="D91" s="1">
        <v>21.274</v>
      </c>
      <c r="E91" s="1">
        <v>58.51</v>
      </c>
      <c r="F91" s="14">
        <v>27.352</v>
      </c>
      <c r="G91" s="15">
        <v>27.351</v>
      </c>
      <c r="H91" s="15">
        <v>27.351</v>
      </c>
      <c r="I91" s="15">
        <v>27.351</v>
      </c>
      <c r="J91" s="15">
        <v>27.351</v>
      </c>
      <c r="K91" s="15">
        <v>27.351</v>
      </c>
      <c r="L91" s="15">
        <v>27.351</v>
      </c>
      <c r="M91" s="15">
        <v>27.351</v>
      </c>
      <c r="N91" s="16">
        <v>27.351</v>
      </c>
      <c r="O91" s="74">
        <f>'[1]9мес'!$T91+'[2]окт'!$T91+'[3]ноябрь'!$T91+'[4]декабрь'!$T91</f>
        <v>9.370982612782711</v>
      </c>
    </row>
    <row r="92" spans="1:15" ht="48.75" customHeight="1">
      <c r="A92" s="27" t="s">
        <v>79</v>
      </c>
      <c r="B92" s="22">
        <f t="shared" si="15"/>
        <v>5483.537000000001</v>
      </c>
      <c r="C92" s="22">
        <f>C93+C94+C95+C96</f>
        <v>436.03200000000004</v>
      </c>
      <c r="D92" s="22">
        <f>D93+D94+D95+D96</f>
        <v>416.302</v>
      </c>
      <c r="E92" s="22">
        <v>369.435</v>
      </c>
      <c r="F92" s="23">
        <f aca="true" t="shared" si="19" ref="F92:N92">F93+F94+F95+F96</f>
        <v>483.688</v>
      </c>
      <c r="G92" s="24">
        <f t="shared" si="19"/>
        <v>471.01</v>
      </c>
      <c r="H92" s="24">
        <f t="shared" si="19"/>
        <v>471.01</v>
      </c>
      <c r="I92" s="24">
        <f t="shared" si="19"/>
        <v>471.01</v>
      </c>
      <c r="J92" s="24">
        <f t="shared" si="19"/>
        <v>471.01</v>
      </c>
      <c r="K92" s="24">
        <f t="shared" si="19"/>
        <v>471.01</v>
      </c>
      <c r="L92" s="24">
        <f t="shared" si="19"/>
        <v>471.01</v>
      </c>
      <c r="M92" s="24">
        <f t="shared" si="19"/>
        <v>476.01</v>
      </c>
      <c r="N92" s="25">
        <f t="shared" si="19"/>
        <v>476.01</v>
      </c>
      <c r="O92" s="86">
        <f>SUM(O93:O96)</f>
        <v>572.6018355047046</v>
      </c>
    </row>
    <row r="93" spans="1:15" s="54" customFormat="1" ht="15.75" customHeight="1">
      <c r="A93" s="46" t="s">
        <v>80</v>
      </c>
      <c r="B93" s="50">
        <f t="shared" si="15"/>
        <v>463.773</v>
      </c>
      <c r="C93" s="50">
        <v>47.4</v>
      </c>
      <c r="D93" s="50">
        <v>45.322</v>
      </c>
      <c r="E93" s="50">
        <v>33.373</v>
      </c>
      <c r="F93" s="51">
        <v>47.678</v>
      </c>
      <c r="G93" s="52">
        <v>35</v>
      </c>
      <c r="H93" s="52">
        <v>35</v>
      </c>
      <c r="I93" s="52">
        <v>35</v>
      </c>
      <c r="J93" s="52">
        <v>35</v>
      </c>
      <c r="K93" s="52">
        <v>35</v>
      </c>
      <c r="L93" s="52">
        <v>35</v>
      </c>
      <c r="M93" s="52">
        <v>40</v>
      </c>
      <c r="N93" s="53">
        <v>40</v>
      </c>
      <c r="O93" s="74">
        <f>'[1]9мес'!$T93+'[2]окт'!$T93+'[3]ноябрь'!$T93+'[4]декабрь'!$T93</f>
        <v>18.38759039115605</v>
      </c>
    </row>
    <row r="94" spans="1:15" s="62" customFormat="1" ht="45" customHeight="1">
      <c r="A94" s="78" t="s">
        <v>81</v>
      </c>
      <c r="B94" s="65">
        <f t="shared" si="15"/>
        <v>3899.375000000001</v>
      </c>
      <c r="C94" s="65">
        <v>280.79</v>
      </c>
      <c r="D94" s="65">
        <v>288.3</v>
      </c>
      <c r="E94" s="65">
        <v>248.685</v>
      </c>
      <c r="F94" s="66">
        <v>342.4</v>
      </c>
      <c r="G94" s="67">
        <v>342.4</v>
      </c>
      <c r="H94" s="67">
        <v>342.4</v>
      </c>
      <c r="I94" s="67">
        <v>342.4</v>
      </c>
      <c r="J94" s="67">
        <v>342.4</v>
      </c>
      <c r="K94" s="67">
        <v>342.4</v>
      </c>
      <c r="L94" s="67">
        <v>342.4</v>
      </c>
      <c r="M94" s="67">
        <v>342.4</v>
      </c>
      <c r="N94" s="68">
        <v>342.4</v>
      </c>
      <c r="O94" s="74">
        <f>'[1]9мес'!$T94+'[2]окт'!$T94+'[3]ноябрь'!$T94+'[4]декабрь'!$T94</f>
        <v>429.558</v>
      </c>
    </row>
    <row r="95" spans="1:15" ht="15.75" customHeight="1">
      <c r="A95" s="13" t="s">
        <v>82</v>
      </c>
      <c r="B95" s="1">
        <f t="shared" si="15"/>
        <v>836.5630000000001</v>
      </c>
      <c r="C95" s="1">
        <v>61.16</v>
      </c>
      <c r="D95" s="1">
        <v>62.68</v>
      </c>
      <c r="E95" s="1">
        <v>50.233</v>
      </c>
      <c r="F95" s="14">
        <v>73.61</v>
      </c>
      <c r="G95" s="15">
        <v>73.61</v>
      </c>
      <c r="H95" s="15">
        <v>73.61</v>
      </c>
      <c r="I95" s="15">
        <v>73.61</v>
      </c>
      <c r="J95" s="15">
        <v>73.61</v>
      </c>
      <c r="K95" s="15">
        <v>73.61</v>
      </c>
      <c r="L95" s="15">
        <v>73.61</v>
      </c>
      <c r="M95" s="15">
        <v>73.61</v>
      </c>
      <c r="N95" s="16">
        <v>73.61</v>
      </c>
      <c r="O95" s="74">
        <f>'[1]9мес'!$T95+'[2]окт'!$T95+'[3]ноябрь'!$T95+'[4]декабрь'!$T95</f>
        <v>121.79353597198</v>
      </c>
    </row>
    <row r="96" spans="1:15" s="45" customFormat="1" ht="15.75" customHeight="1">
      <c r="A96" s="13" t="s">
        <v>83</v>
      </c>
      <c r="B96" s="41">
        <f t="shared" si="15"/>
        <v>283.826</v>
      </c>
      <c r="C96" s="41">
        <v>46.682</v>
      </c>
      <c r="D96" s="41">
        <v>20</v>
      </c>
      <c r="E96" s="41">
        <v>37.144</v>
      </c>
      <c r="F96" s="42">
        <v>20</v>
      </c>
      <c r="G96" s="43">
        <v>20</v>
      </c>
      <c r="H96" s="43">
        <v>20</v>
      </c>
      <c r="I96" s="43">
        <v>20</v>
      </c>
      <c r="J96" s="43">
        <v>20</v>
      </c>
      <c r="K96" s="43">
        <v>20</v>
      </c>
      <c r="L96" s="43">
        <v>20</v>
      </c>
      <c r="M96" s="43">
        <v>20</v>
      </c>
      <c r="N96" s="44">
        <v>20</v>
      </c>
      <c r="O96" s="74">
        <f>'[1]9мес'!$T96+'[2]окт'!$T96+'[3]ноябрь'!$T96+'[4]декабрь'!$T96</f>
        <v>2.8627091415685193</v>
      </c>
    </row>
    <row r="97" spans="1:15" ht="31.5" customHeight="1">
      <c r="A97" s="27" t="s">
        <v>84</v>
      </c>
      <c r="B97" s="22">
        <f aca="true" t="shared" si="20" ref="B97:B103">SUM(C97:N97)</f>
        <v>3276.824</v>
      </c>
      <c r="C97" s="22">
        <f>C98+C99+C100+C101+C102</f>
        <v>222.366</v>
      </c>
      <c r="D97" s="22">
        <f>D98+D99+D100+D101+D102</f>
        <v>222.366</v>
      </c>
      <c r="E97" s="22">
        <f>E98+E99+E100+E101+E102</f>
        <v>265.66200000000003</v>
      </c>
      <c r="F97" s="23">
        <f aca="true" t="shared" si="21" ref="F97:N97">F98+F99+F100+F101+F102</f>
        <v>287.3299999999999</v>
      </c>
      <c r="G97" s="24">
        <f t="shared" si="21"/>
        <v>263.5799999999999</v>
      </c>
      <c r="H97" s="24">
        <f t="shared" si="21"/>
        <v>263.5799999999999</v>
      </c>
      <c r="I97" s="24">
        <f t="shared" si="21"/>
        <v>307.74</v>
      </c>
      <c r="J97" s="24">
        <f t="shared" si="21"/>
        <v>288.44</v>
      </c>
      <c r="K97" s="24">
        <f t="shared" si="21"/>
        <v>288.44</v>
      </c>
      <c r="L97" s="24">
        <f t="shared" si="21"/>
        <v>290.44</v>
      </c>
      <c r="M97" s="24">
        <f t="shared" si="21"/>
        <v>288.44</v>
      </c>
      <c r="N97" s="24">
        <f t="shared" si="21"/>
        <v>288.44</v>
      </c>
      <c r="O97" s="86">
        <f>SUM(O98:O102)</f>
        <v>153.87642109267486</v>
      </c>
    </row>
    <row r="98" spans="1:15" ht="15.75" customHeight="1">
      <c r="A98" s="13" t="s">
        <v>85</v>
      </c>
      <c r="B98" s="1">
        <f t="shared" si="20"/>
        <v>2488.178</v>
      </c>
      <c r="C98" s="1">
        <v>171.353</v>
      </c>
      <c r="D98" s="1">
        <v>171.353</v>
      </c>
      <c r="E98" s="1">
        <v>171.352</v>
      </c>
      <c r="F98" s="14">
        <v>205.64</v>
      </c>
      <c r="G98" s="15">
        <v>205.64</v>
      </c>
      <c r="H98" s="15">
        <v>205.64</v>
      </c>
      <c r="I98" s="15">
        <v>226.2</v>
      </c>
      <c r="J98" s="15">
        <v>226.2</v>
      </c>
      <c r="K98" s="15">
        <v>226.2</v>
      </c>
      <c r="L98" s="15">
        <v>226.2</v>
      </c>
      <c r="M98" s="15">
        <v>226.2</v>
      </c>
      <c r="N98" s="16">
        <v>226.2</v>
      </c>
      <c r="O98" s="74">
        <f>'[1]9мес'!$T98+'[2]окт'!$T98+'[3]ноябрь'!$T98+'[4]декабрь'!$T98</f>
        <v>109.54895383260818</v>
      </c>
    </row>
    <row r="99" spans="1:15" ht="15.75" customHeight="1">
      <c r="A99" s="13" t="s">
        <v>86</v>
      </c>
      <c r="B99" s="1">
        <f t="shared" si="20"/>
        <v>502.58</v>
      </c>
      <c r="C99" s="1">
        <v>34.613</v>
      </c>
      <c r="D99" s="1">
        <v>34.613</v>
      </c>
      <c r="E99" s="1">
        <v>34.594</v>
      </c>
      <c r="F99" s="14">
        <v>41.54</v>
      </c>
      <c r="G99" s="15">
        <v>41.54</v>
      </c>
      <c r="H99" s="15">
        <v>41.54</v>
      </c>
      <c r="I99" s="15">
        <v>45.69</v>
      </c>
      <c r="J99" s="15">
        <v>45.69</v>
      </c>
      <c r="K99" s="15">
        <v>45.69</v>
      </c>
      <c r="L99" s="15">
        <v>45.69</v>
      </c>
      <c r="M99" s="15">
        <v>45.69</v>
      </c>
      <c r="N99" s="16">
        <v>45.69</v>
      </c>
      <c r="O99" s="74">
        <f>'[1]9мес'!$T99+'[2]окт'!$T99+'[3]ноябрь'!$T99+'[4]декабрь'!$T99</f>
        <v>32.47610431277077</v>
      </c>
    </row>
    <row r="100" spans="1:15" ht="29.25" customHeight="1">
      <c r="A100" s="17" t="s">
        <v>110</v>
      </c>
      <c r="B100" s="1">
        <f t="shared" si="20"/>
        <v>184.527</v>
      </c>
      <c r="C100" s="1">
        <v>13.75</v>
      </c>
      <c r="D100" s="1">
        <v>13.75</v>
      </c>
      <c r="E100" s="1">
        <v>33.277</v>
      </c>
      <c r="F100" s="14">
        <v>13.75</v>
      </c>
      <c r="G100" s="15">
        <v>13.75</v>
      </c>
      <c r="H100" s="15">
        <v>13.75</v>
      </c>
      <c r="I100" s="15">
        <v>13.75</v>
      </c>
      <c r="J100" s="15">
        <v>13.75</v>
      </c>
      <c r="K100" s="15">
        <v>13.75</v>
      </c>
      <c r="L100" s="15">
        <v>13.75</v>
      </c>
      <c r="M100" s="15">
        <v>13.75</v>
      </c>
      <c r="N100" s="16">
        <v>13.75</v>
      </c>
      <c r="O100" s="74">
        <f>'[1]9мес'!$T100+'[2]окт'!$T100+'[3]ноябрь'!$T100+'[4]декабрь'!$T100</f>
        <v>2.538107518418185</v>
      </c>
    </row>
    <row r="101" spans="1:15" ht="29.25" customHeight="1">
      <c r="A101" s="17" t="s">
        <v>87</v>
      </c>
      <c r="B101" s="1">
        <f t="shared" si="20"/>
        <v>45.54699999999998</v>
      </c>
      <c r="C101" s="1">
        <v>2.65</v>
      </c>
      <c r="D101" s="1">
        <v>2.65</v>
      </c>
      <c r="E101" s="1">
        <v>15.497</v>
      </c>
      <c r="F101" s="14">
        <v>2.65</v>
      </c>
      <c r="G101" s="15">
        <v>2.65</v>
      </c>
      <c r="H101" s="15">
        <v>2.65</v>
      </c>
      <c r="I101" s="15">
        <v>2.8</v>
      </c>
      <c r="J101" s="15">
        <v>2.8</v>
      </c>
      <c r="K101" s="15">
        <v>2.8</v>
      </c>
      <c r="L101" s="15">
        <v>2.8</v>
      </c>
      <c r="M101" s="15">
        <v>2.8</v>
      </c>
      <c r="N101" s="16">
        <v>2.8</v>
      </c>
      <c r="O101" s="74">
        <f>'[1]9мес'!$T101+'[2]окт'!$T101+'[3]ноябрь'!$T101+'[4]декабрь'!$T101</f>
        <v>0.08746565453167027</v>
      </c>
    </row>
    <row r="102" spans="1:15" ht="29.25" customHeight="1">
      <c r="A102" s="17" t="s">
        <v>88</v>
      </c>
      <c r="B102" s="1">
        <f t="shared" si="20"/>
        <v>55.992000000000004</v>
      </c>
      <c r="C102" s="1">
        <v>0</v>
      </c>
      <c r="D102" s="1">
        <v>0</v>
      </c>
      <c r="E102" s="1">
        <v>10.942</v>
      </c>
      <c r="F102" s="14">
        <v>23.75</v>
      </c>
      <c r="G102" s="15">
        <v>0</v>
      </c>
      <c r="H102" s="15">
        <v>0</v>
      </c>
      <c r="I102" s="15">
        <v>19.3</v>
      </c>
      <c r="J102" s="15">
        <v>0</v>
      </c>
      <c r="K102" s="15">
        <v>0</v>
      </c>
      <c r="L102" s="15">
        <v>2</v>
      </c>
      <c r="M102" s="15">
        <v>0</v>
      </c>
      <c r="N102" s="16">
        <v>0</v>
      </c>
      <c r="O102" s="74">
        <f>'[1]9мес'!$T102+'[2]окт'!$T102+'[3]ноябрь'!$T102+'[4]декабрь'!$T102</f>
        <v>9.22578977434605</v>
      </c>
    </row>
    <row r="103" spans="1:15" s="33" customFormat="1" ht="29.25" customHeight="1">
      <c r="A103" s="28" t="s">
        <v>89</v>
      </c>
      <c r="B103" s="29">
        <f t="shared" si="20"/>
        <v>720.8040000000001</v>
      </c>
      <c r="C103" s="29">
        <v>58.3</v>
      </c>
      <c r="D103" s="29">
        <v>59.6</v>
      </c>
      <c r="E103" s="29">
        <v>66.504</v>
      </c>
      <c r="F103" s="30">
        <v>59.6</v>
      </c>
      <c r="G103" s="31">
        <v>59.6</v>
      </c>
      <c r="H103" s="31">
        <v>59.6</v>
      </c>
      <c r="I103" s="31">
        <v>59.6</v>
      </c>
      <c r="J103" s="31">
        <v>59.6</v>
      </c>
      <c r="K103" s="31">
        <v>59.6</v>
      </c>
      <c r="L103" s="31">
        <v>59.6</v>
      </c>
      <c r="M103" s="31">
        <v>59.6</v>
      </c>
      <c r="N103" s="32">
        <v>59.6</v>
      </c>
      <c r="O103" s="86">
        <f>O104+O105+O106+O109+O110+O111</f>
        <v>35.81149044536712</v>
      </c>
    </row>
    <row r="104" spans="1:15" ht="15.75" customHeight="1">
      <c r="A104" s="55" t="s">
        <v>113</v>
      </c>
      <c r="B104" s="41"/>
      <c r="C104" s="41"/>
      <c r="D104" s="41"/>
      <c r="E104" s="41"/>
      <c r="F104" s="42"/>
      <c r="G104" s="43"/>
      <c r="H104" s="43"/>
      <c r="I104" s="43"/>
      <c r="J104" s="43"/>
      <c r="K104" s="43"/>
      <c r="L104" s="43"/>
      <c r="M104" s="43"/>
      <c r="N104" s="44"/>
      <c r="O104" s="74">
        <f>'[1]9мес'!$T104+'[2]окт'!$T104+'[3]ноябрь'!$T104+'[4]декабрь'!$T104</f>
        <v>13.445628587662833</v>
      </c>
    </row>
    <row r="105" spans="1:15" ht="15.75" customHeight="1">
      <c r="A105" s="13" t="s">
        <v>90</v>
      </c>
      <c r="B105" s="1"/>
      <c r="C105" s="1"/>
      <c r="D105" s="1"/>
      <c r="E105" s="1"/>
      <c r="F105" s="14"/>
      <c r="G105" s="15"/>
      <c r="H105" s="15"/>
      <c r="I105" s="15"/>
      <c r="J105" s="15"/>
      <c r="K105" s="15"/>
      <c r="L105" s="15"/>
      <c r="M105" s="15"/>
      <c r="N105" s="16"/>
      <c r="O105" s="74">
        <f>'[1]9мес'!$T105+'[2]окт'!$T105+'[3]ноябрь'!$T105+'[4]декабрь'!$T105</f>
        <v>12.586132755798287</v>
      </c>
    </row>
    <row r="106" spans="1:15" ht="15.75" customHeight="1">
      <c r="A106" s="13" t="s">
        <v>91</v>
      </c>
      <c r="B106" s="1"/>
      <c r="C106" s="1"/>
      <c r="D106" s="1"/>
      <c r="E106" s="1"/>
      <c r="F106" s="14"/>
      <c r="G106" s="15"/>
      <c r="H106" s="15"/>
      <c r="I106" s="15"/>
      <c r="J106" s="15"/>
      <c r="K106" s="15"/>
      <c r="L106" s="15"/>
      <c r="M106" s="15"/>
      <c r="N106" s="16"/>
      <c r="O106" s="74">
        <f>'[1]9мес'!$T106+'[2]окт'!$T106+'[3]ноябрь'!$T106+'[4]декабрь'!$T106</f>
        <v>3.18934910380536</v>
      </c>
    </row>
    <row r="107" spans="1:15" ht="15.75" customHeight="1">
      <c r="A107" s="13" t="s">
        <v>92</v>
      </c>
      <c r="B107" s="1"/>
      <c r="C107" s="1"/>
      <c r="D107" s="1"/>
      <c r="E107" s="1"/>
      <c r="F107" s="14"/>
      <c r="G107" s="15"/>
      <c r="H107" s="15"/>
      <c r="I107" s="15"/>
      <c r="J107" s="15"/>
      <c r="K107" s="15"/>
      <c r="L107" s="15"/>
      <c r="M107" s="15"/>
      <c r="N107" s="16"/>
      <c r="O107" s="74">
        <f>'[1]9мес'!$T107+'[2]окт'!$T107+'[3]ноябрь'!$T107+'[4]декабрь'!$T107</f>
        <v>2.4887185788259685</v>
      </c>
    </row>
    <row r="108" spans="1:15" ht="15.75" customHeight="1">
      <c r="A108" s="13" t="s">
        <v>93</v>
      </c>
      <c r="B108" s="1"/>
      <c r="C108" s="1"/>
      <c r="D108" s="1"/>
      <c r="E108" s="1"/>
      <c r="F108" s="14"/>
      <c r="G108" s="15"/>
      <c r="H108" s="15"/>
      <c r="I108" s="15"/>
      <c r="J108" s="15"/>
      <c r="K108" s="15"/>
      <c r="L108" s="15"/>
      <c r="M108" s="15"/>
      <c r="N108" s="16"/>
      <c r="O108" s="74">
        <f>'[1]9мес'!$T108+'[2]окт'!$T108+'[3]ноябрь'!$T108+'[4]декабрь'!$T108</f>
        <v>0.7006305249793916</v>
      </c>
    </row>
    <row r="109" spans="1:15" ht="15.75" customHeight="1">
      <c r="A109" s="79" t="s">
        <v>116</v>
      </c>
      <c r="B109" s="1"/>
      <c r="C109" s="1"/>
      <c r="D109" s="1"/>
      <c r="E109" s="1"/>
      <c r="F109" s="14"/>
      <c r="G109" s="15"/>
      <c r="H109" s="15"/>
      <c r="I109" s="15"/>
      <c r="J109" s="15"/>
      <c r="K109" s="15"/>
      <c r="L109" s="15"/>
      <c r="M109" s="15"/>
      <c r="N109" s="16"/>
      <c r="O109" s="74">
        <f>'[1]9мес'!$T109+'[2]окт'!$T109+'[3]ноябрь'!$T109+'[4]декабрь'!$T109</f>
        <v>0</v>
      </c>
    </row>
    <row r="110" spans="1:15" ht="15.75" customHeight="1">
      <c r="A110" s="79" t="s">
        <v>115</v>
      </c>
      <c r="B110" s="1"/>
      <c r="C110" s="1"/>
      <c r="D110" s="1"/>
      <c r="E110" s="1"/>
      <c r="F110" s="14"/>
      <c r="G110" s="15"/>
      <c r="H110" s="15"/>
      <c r="I110" s="15"/>
      <c r="J110" s="15"/>
      <c r="K110" s="15"/>
      <c r="L110" s="15"/>
      <c r="M110" s="15"/>
      <c r="N110" s="16"/>
      <c r="O110" s="74">
        <f>'[1]9мес'!$T110+'[2]окт'!$T110+'[3]ноябрь'!$T110+'[4]декабрь'!$T110</f>
        <v>0.35037999810063725</v>
      </c>
    </row>
    <row r="111" spans="1:15" s="45" customFormat="1" ht="15.75" customHeight="1">
      <c r="A111" s="46" t="s">
        <v>111</v>
      </c>
      <c r="B111" s="41"/>
      <c r="C111" s="41"/>
      <c r="D111" s="41"/>
      <c r="E111" s="41"/>
      <c r="F111" s="42"/>
      <c r="G111" s="43"/>
      <c r="H111" s="43"/>
      <c r="I111" s="43"/>
      <c r="J111" s="43"/>
      <c r="K111" s="43"/>
      <c r="L111" s="43"/>
      <c r="M111" s="43"/>
      <c r="N111" s="44"/>
      <c r="O111" s="74">
        <f>'[1]9мес'!$T111+'[2]окт'!$T111+'[3]ноябрь'!$T111+'[4]декабрь'!$T111</f>
        <v>6.24</v>
      </c>
    </row>
    <row r="112" spans="1:15" s="33" customFormat="1" ht="30" customHeight="1">
      <c r="A112" s="28" t="s">
        <v>94</v>
      </c>
      <c r="B112" s="29">
        <f>SUM(C112:N112)</f>
        <v>169.161</v>
      </c>
      <c r="C112" s="29">
        <v>29.785</v>
      </c>
      <c r="D112" s="29">
        <v>11.9</v>
      </c>
      <c r="E112" s="29">
        <v>12.216</v>
      </c>
      <c r="F112" s="30">
        <v>11.9</v>
      </c>
      <c r="G112" s="31">
        <v>11.9</v>
      </c>
      <c r="H112" s="31">
        <v>11.9</v>
      </c>
      <c r="I112" s="31">
        <v>13.26</v>
      </c>
      <c r="J112" s="31">
        <v>13.26</v>
      </c>
      <c r="K112" s="31">
        <v>13.26</v>
      </c>
      <c r="L112" s="31">
        <v>13.26</v>
      </c>
      <c r="M112" s="31">
        <v>13.26</v>
      </c>
      <c r="N112" s="32">
        <v>13.26</v>
      </c>
      <c r="O112" s="86">
        <f>'[1]9мес'!$T112+'[2]окт'!$T112+'[3]ноябрь'!$T112+'[4]декабрь'!$T112</f>
        <v>19.731691299051445</v>
      </c>
    </row>
    <row r="113" spans="1:15" s="33" customFormat="1" ht="49.5" customHeight="1">
      <c r="A113" s="28" t="s">
        <v>95</v>
      </c>
      <c r="B113" s="29">
        <f>SUM(C113:N113)</f>
        <v>292.7179999999999</v>
      </c>
      <c r="C113" s="29">
        <v>30.18</v>
      </c>
      <c r="D113" s="29">
        <v>30.18</v>
      </c>
      <c r="E113" s="29">
        <v>77.558</v>
      </c>
      <c r="F113" s="30">
        <v>17.2</v>
      </c>
      <c r="G113" s="31">
        <v>17.2</v>
      </c>
      <c r="H113" s="31">
        <v>17.2</v>
      </c>
      <c r="I113" s="31">
        <v>17.2</v>
      </c>
      <c r="J113" s="31">
        <v>17.2</v>
      </c>
      <c r="K113" s="31">
        <v>17.2</v>
      </c>
      <c r="L113" s="31">
        <v>17.2</v>
      </c>
      <c r="M113" s="31">
        <v>17.2</v>
      </c>
      <c r="N113" s="32">
        <v>17.2</v>
      </c>
      <c r="O113" s="86">
        <f>SUM(O114:O116)</f>
        <v>24.363062431087737</v>
      </c>
    </row>
    <row r="114" spans="1:15" ht="15.75" customHeight="1">
      <c r="A114" s="13" t="s">
        <v>96</v>
      </c>
      <c r="B114" s="1"/>
      <c r="C114" s="1"/>
      <c r="D114" s="1"/>
      <c r="E114" s="1"/>
      <c r="F114" s="14"/>
      <c r="G114" s="15"/>
      <c r="H114" s="15"/>
      <c r="I114" s="15"/>
      <c r="J114" s="15"/>
      <c r="K114" s="15"/>
      <c r="L114" s="15"/>
      <c r="M114" s="15"/>
      <c r="N114" s="16"/>
      <c r="O114" s="74">
        <f>'[1]9мес'!$T114+'[2]окт'!$T114+'[3]ноябрь'!$T114+'[4]декабрь'!$T114</f>
        <v>21.516434393918175</v>
      </c>
    </row>
    <row r="115" spans="1:15" ht="15.75" customHeight="1">
      <c r="A115" s="13" t="s">
        <v>97</v>
      </c>
      <c r="B115" s="1"/>
      <c r="C115" s="1"/>
      <c r="D115" s="1"/>
      <c r="E115" s="1"/>
      <c r="F115" s="14"/>
      <c r="G115" s="15"/>
      <c r="H115" s="15"/>
      <c r="I115" s="15"/>
      <c r="J115" s="15"/>
      <c r="K115" s="15"/>
      <c r="L115" s="15"/>
      <c r="M115" s="15"/>
      <c r="N115" s="16"/>
      <c r="O115" s="74">
        <f>'[1]9мес'!$T115+'[2]окт'!$T115+'[3]ноябрь'!$T115+'[4]декабрь'!$T115</f>
        <v>0.7210668559590897</v>
      </c>
    </row>
    <row r="116" spans="1:15" ht="15.75" customHeight="1">
      <c r="A116" s="13" t="s">
        <v>98</v>
      </c>
      <c r="B116" s="1"/>
      <c r="C116" s="1"/>
      <c r="D116" s="1"/>
      <c r="E116" s="1"/>
      <c r="F116" s="14"/>
      <c r="G116" s="15"/>
      <c r="H116" s="15"/>
      <c r="I116" s="15"/>
      <c r="J116" s="15"/>
      <c r="K116" s="15"/>
      <c r="L116" s="15"/>
      <c r="M116" s="15"/>
      <c r="N116" s="16"/>
      <c r="O116" s="74">
        <f>'[1]9мес'!$T116+'[2]окт'!$T116+'[3]ноябрь'!$T116+'[4]декабрь'!$T116</f>
        <v>2.125561181210473</v>
      </c>
    </row>
    <row r="117" spans="1:15" s="56" customFormat="1" ht="15.75" customHeight="1">
      <c r="A117" s="57" t="s">
        <v>99</v>
      </c>
      <c r="B117" s="58">
        <f>SUM(C117:N117)</f>
        <v>302.217</v>
      </c>
      <c r="C117" s="58">
        <v>55.8</v>
      </c>
      <c r="D117" s="58">
        <v>46.4</v>
      </c>
      <c r="E117" s="58">
        <v>20.017</v>
      </c>
      <c r="F117" s="59">
        <v>20</v>
      </c>
      <c r="G117" s="60">
        <v>20</v>
      </c>
      <c r="H117" s="60">
        <v>20</v>
      </c>
      <c r="I117" s="60">
        <v>20</v>
      </c>
      <c r="J117" s="60">
        <v>20</v>
      </c>
      <c r="K117" s="60">
        <v>20</v>
      </c>
      <c r="L117" s="60">
        <v>20</v>
      </c>
      <c r="M117" s="60">
        <v>20</v>
      </c>
      <c r="N117" s="61">
        <v>20</v>
      </c>
      <c r="O117" s="86">
        <f>'[1]9мес'!$T117+'[2]окт'!$T117+'[3]ноябрь'!$T117+'[4]декабрь'!$T117</f>
        <v>110.97</v>
      </c>
    </row>
    <row r="118" spans="1:15" ht="15.75" customHeight="1">
      <c r="A118" s="63" t="s">
        <v>114</v>
      </c>
      <c r="B118" s="12">
        <f aca="true" t="shared" si="22" ref="B118:B125">SUM(C118:N118)</f>
        <v>1661.9200000000005</v>
      </c>
      <c r="C118" s="12">
        <f>C119+C120+C121+C122+C123+C124+C125+C126+C127</f>
        <v>138.049</v>
      </c>
      <c r="D118" s="12">
        <f>D119+D120+D121+D122+D123+D124+D125+D126+D127</f>
        <v>131.356</v>
      </c>
      <c r="E118" s="12">
        <v>147.911</v>
      </c>
      <c r="F118" s="18">
        <f aca="true" t="shared" si="23" ref="F118:N118">F119+F120+F121+F122+F123+F124+F125+F126+F127</f>
        <v>132.95600000000002</v>
      </c>
      <c r="G118" s="19">
        <f t="shared" si="23"/>
        <v>132.95600000000002</v>
      </c>
      <c r="H118" s="19">
        <f t="shared" si="23"/>
        <v>132.95600000000002</v>
      </c>
      <c r="I118" s="19">
        <f t="shared" si="23"/>
        <v>140.95600000000002</v>
      </c>
      <c r="J118" s="19">
        <f t="shared" si="23"/>
        <v>140.95600000000002</v>
      </c>
      <c r="K118" s="19">
        <f t="shared" si="23"/>
        <v>140.95600000000002</v>
      </c>
      <c r="L118" s="19">
        <f t="shared" si="23"/>
        <v>140.95600000000002</v>
      </c>
      <c r="M118" s="19">
        <f t="shared" si="23"/>
        <v>140.95600000000002</v>
      </c>
      <c r="N118" s="19">
        <f t="shared" si="23"/>
        <v>140.95600000000002</v>
      </c>
      <c r="O118" s="86">
        <f>SUM(O119:O127)</f>
        <v>50.32635352811285</v>
      </c>
    </row>
    <row r="119" spans="1:15" ht="15.75" customHeight="1">
      <c r="A119" s="13" t="s">
        <v>100</v>
      </c>
      <c r="B119" s="1">
        <f t="shared" si="22"/>
        <v>125.425</v>
      </c>
      <c r="C119" s="1">
        <v>10</v>
      </c>
      <c r="D119" s="1">
        <v>10</v>
      </c>
      <c r="E119" s="1">
        <v>15.425</v>
      </c>
      <c r="F119" s="14">
        <v>10</v>
      </c>
      <c r="G119" s="15">
        <v>10</v>
      </c>
      <c r="H119" s="15">
        <v>10</v>
      </c>
      <c r="I119" s="15">
        <v>10</v>
      </c>
      <c r="J119" s="15">
        <v>10</v>
      </c>
      <c r="K119" s="15">
        <v>10</v>
      </c>
      <c r="L119" s="15">
        <v>10</v>
      </c>
      <c r="M119" s="15">
        <v>10</v>
      </c>
      <c r="N119" s="16">
        <v>10</v>
      </c>
      <c r="O119" s="74">
        <f>'[1]9мес'!$T119+'[2]окт'!$T119+'[3]ноябрь'!$T119+'[4]декабрь'!$T119</f>
        <v>7.155915059854071</v>
      </c>
    </row>
    <row r="120" spans="1:15" ht="15.75" customHeight="1">
      <c r="A120" s="13" t="s">
        <v>101</v>
      </c>
      <c r="B120" s="1">
        <f t="shared" si="22"/>
        <v>368.58799999999997</v>
      </c>
      <c r="C120" s="1">
        <v>35.093</v>
      </c>
      <c r="D120" s="1">
        <v>28.4</v>
      </c>
      <c r="E120" s="1">
        <v>35.095</v>
      </c>
      <c r="F120" s="14">
        <v>30</v>
      </c>
      <c r="G120" s="15">
        <v>30</v>
      </c>
      <c r="H120" s="15">
        <v>30</v>
      </c>
      <c r="I120" s="15">
        <v>30</v>
      </c>
      <c r="J120" s="15">
        <v>30</v>
      </c>
      <c r="K120" s="15">
        <v>30</v>
      </c>
      <c r="L120" s="15">
        <v>30</v>
      </c>
      <c r="M120" s="15">
        <v>30</v>
      </c>
      <c r="N120" s="16">
        <v>30</v>
      </c>
      <c r="O120" s="74">
        <f>'[1]9мес'!$T120+'[2]окт'!$T120+'[3]ноябрь'!$T120+'[4]декабрь'!$T120</f>
        <v>10.295086556213892</v>
      </c>
    </row>
    <row r="121" spans="1:15" ht="15.75" customHeight="1">
      <c r="A121" s="13" t="s">
        <v>102</v>
      </c>
      <c r="B121" s="1">
        <f t="shared" si="22"/>
        <v>408.144</v>
      </c>
      <c r="C121" s="1">
        <v>34.012</v>
      </c>
      <c r="D121" s="1">
        <v>34.012</v>
      </c>
      <c r="E121" s="1">
        <v>34.012</v>
      </c>
      <c r="F121" s="14">
        <v>34.012</v>
      </c>
      <c r="G121" s="15">
        <v>34.012</v>
      </c>
      <c r="H121" s="15">
        <v>34.012</v>
      </c>
      <c r="I121" s="15">
        <v>34.012</v>
      </c>
      <c r="J121" s="15">
        <v>34.012</v>
      </c>
      <c r="K121" s="15">
        <v>34.012</v>
      </c>
      <c r="L121" s="15">
        <v>34.012</v>
      </c>
      <c r="M121" s="15">
        <v>34.012</v>
      </c>
      <c r="N121" s="16">
        <v>34.012</v>
      </c>
      <c r="O121" s="74">
        <f>'[1]9мес'!$T121+'[2]окт'!$T121+'[3]ноябрь'!$T121+'[4]декабрь'!$T121</f>
        <v>11.899527367724676</v>
      </c>
    </row>
    <row r="122" spans="1:15" ht="15.75" customHeight="1">
      <c r="A122" s="13" t="s">
        <v>103</v>
      </c>
      <c r="B122" s="1">
        <f t="shared" si="22"/>
        <v>4.435</v>
      </c>
      <c r="C122" s="1">
        <v>0</v>
      </c>
      <c r="D122" s="1"/>
      <c r="E122" s="1">
        <v>4.435</v>
      </c>
      <c r="F122" s="14"/>
      <c r="G122" s="15"/>
      <c r="H122" s="15"/>
      <c r="I122" s="15"/>
      <c r="J122" s="15"/>
      <c r="K122" s="15"/>
      <c r="L122" s="15"/>
      <c r="M122" s="15"/>
      <c r="N122" s="16"/>
      <c r="O122" s="74">
        <f>'[1]9мес'!$T122+'[2]окт'!$T122+'[3]ноябрь'!$T122+'[4]декабрь'!$T122</f>
        <v>7.296763918868239</v>
      </c>
    </row>
    <row r="123" spans="1:15" ht="15.75" customHeight="1">
      <c r="A123" s="13" t="s">
        <v>104</v>
      </c>
      <c r="B123" s="1">
        <f t="shared" si="22"/>
        <v>264</v>
      </c>
      <c r="C123" s="1">
        <v>22</v>
      </c>
      <c r="D123" s="1">
        <v>22</v>
      </c>
      <c r="E123" s="1">
        <v>22</v>
      </c>
      <c r="F123" s="14">
        <v>22</v>
      </c>
      <c r="G123" s="15">
        <v>22</v>
      </c>
      <c r="H123" s="15">
        <v>22</v>
      </c>
      <c r="I123" s="15">
        <v>22</v>
      </c>
      <c r="J123" s="15">
        <v>22</v>
      </c>
      <c r="K123" s="15">
        <v>22</v>
      </c>
      <c r="L123" s="15">
        <v>22</v>
      </c>
      <c r="M123" s="15">
        <v>22</v>
      </c>
      <c r="N123" s="16">
        <v>22</v>
      </c>
      <c r="O123" s="74">
        <f>'[1]9мес'!$T123+'[2]окт'!$T123+'[3]ноябрь'!$T123+'[4]декабрь'!$T123</f>
        <v>10.468356017841133</v>
      </c>
    </row>
    <row r="124" spans="1:15" ht="15.75" customHeight="1">
      <c r="A124" s="13" t="s">
        <v>105</v>
      </c>
      <c r="B124" s="1">
        <f t="shared" si="22"/>
        <v>53.32900000000001</v>
      </c>
      <c r="C124" s="1">
        <v>4.444</v>
      </c>
      <c r="D124" s="1">
        <v>4.444</v>
      </c>
      <c r="E124" s="1">
        <v>4.445</v>
      </c>
      <c r="F124" s="14">
        <v>4.444</v>
      </c>
      <c r="G124" s="15">
        <v>4.444</v>
      </c>
      <c r="H124" s="15">
        <v>4.444</v>
      </c>
      <c r="I124" s="15">
        <v>4.444</v>
      </c>
      <c r="J124" s="15">
        <v>4.444</v>
      </c>
      <c r="K124" s="15">
        <v>4.444</v>
      </c>
      <c r="L124" s="15">
        <v>4.444</v>
      </c>
      <c r="M124" s="15">
        <v>4.444</v>
      </c>
      <c r="N124" s="16">
        <v>4.444</v>
      </c>
      <c r="O124" s="74">
        <f>'[1]9мес'!$T124+'[2]окт'!$T124+'[3]ноябрь'!$T124+'[4]декабрь'!$T124</f>
        <v>2.9692702458852454</v>
      </c>
    </row>
    <row r="125" spans="1:15" ht="15.75" customHeight="1">
      <c r="A125" s="13" t="s">
        <v>106</v>
      </c>
      <c r="B125" s="1">
        <f t="shared" si="22"/>
        <v>437.999</v>
      </c>
      <c r="C125" s="1">
        <v>32.5</v>
      </c>
      <c r="D125" s="1">
        <v>32.5</v>
      </c>
      <c r="E125" s="1">
        <v>32.499</v>
      </c>
      <c r="F125" s="14">
        <v>32.5</v>
      </c>
      <c r="G125" s="15">
        <v>32.5</v>
      </c>
      <c r="H125" s="15">
        <v>32.5</v>
      </c>
      <c r="I125" s="15">
        <v>40.5</v>
      </c>
      <c r="J125" s="15">
        <v>40.5</v>
      </c>
      <c r="K125" s="15">
        <v>40.5</v>
      </c>
      <c r="L125" s="15">
        <v>40.5</v>
      </c>
      <c r="M125" s="15">
        <v>40.5</v>
      </c>
      <c r="N125" s="16">
        <v>40.5</v>
      </c>
      <c r="O125" s="74">
        <f>'[1]9мес'!$T125+'[2]окт'!$T125+'[3]ноябрь'!$T125+'[4]декабрь'!$T125</f>
        <v>0</v>
      </c>
    </row>
    <row r="126" spans="1:15" ht="15.75" customHeight="1">
      <c r="A126" s="13" t="s">
        <v>107</v>
      </c>
      <c r="B126" s="1">
        <v>0</v>
      </c>
      <c r="C126" s="1">
        <v>0</v>
      </c>
      <c r="D126" s="1">
        <v>0</v>
      </c>
      <c r="E126" s="1">
        <v>0</v>
      </c>
      <c r="F126" s="14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6">
        <v>0</v>
      </c>
      <c r="O126" s="74">
        <f>'[1]9мес'!$T126+'[2]окт'!$T126+'[3]ноябрь'!$T126+'[4]декабрь'!$T126</f>
        <v>0.025685747214133834</v>
      </c>
    </row>
    <row r="127" spans="1:15" ht="15.75" customHeight="1">
      <c r="A127" s="13" t="s">
        <v>108</v>
      </c>
      <c r="B127" s="1">
        <v>0</v>
      </c>
      <c r="C127" s="1">
        <v>0</v>
      </c>
      <c r="D127" s="1">
        <v>0</v>
      </c>
      <c r="E127" s="1">
        <v>0</v>
      </c>
      <c r="F127" s="14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6">
        <v>0</v>
      </c>
      <c r="O127" s="74">
        <f>'[1]9мес'!$T127+'[2]окт'!$T127+'[3]ноябрь'!$T127+'[4]декабрь'!$T127</f>
        <v>0.2157486145114533</v>
      </c>
    </row>
    <row r="128" spans="1:15" ht="15.75" customHeight="1" hidden="1">
      <c r="A128" s="11" t="s">
        <v>109</v>
      </c>
      <c r="B128" s="12">
        <f>SUM(C128:N128)</f>
        <v>0</v>
      </c>
      <c r="C128" s="12">
        <f aca="true" t="shared" si="24" ref="C128:N128">C129+C130+C131+C132+C133+C134</f>
        <v>0</v>
      </c>
      <c r="D128" s="12">
        <f t="shared" si="24"/>
        <v>0</v>
      </c>
      <c r="E128" s="12">
        <f t="shared" si="24"/>
        <v>0</v>
      </c>
      <c r="F128" s="18">
        <f t="shared" si="24"/>
        <v>0</v>
      </c>
      <c r="G128" s="19">
        <f t="shared" si="24"/>
        <v>0</v>
      </c>
      <c r="H128" s="19">
        <f t="shared" si="24"/>
        <v>0</v>
      </c>
      <c r="I128" s="19">
        <f t="shared" si="24"/>
        <v>0</v>
      </c>
      <c r="J128" s="19">
        <f t="shared" si="24"/>
        <v>0</v>
      </c>
      <c r="K128" s="19">
        <f t="shared" si="24"/>
        <v>0</v>
      </c>
      <c r="L128" s="19">
        <f t="shared" si="24"/>
        <v>0</v>
      </c>
      <c r="M128" s="19">
        <f t="shared" si="24"/>
        <v>0</v>
      </c>
      <c r="N128" s="20">
        <f t="shared" si="24"/>
        <v>0</v>
      </c>
      <c r="O128" s="86">
        <f>O118</f>
        <v>50.32635352811285</v>
      </c>
    </row>
    <row r="129" spans="1:15" ht="15.75" customHeight="1" hidden="1">
      <c r="A129" s="13" t="s">
        <v>61</v>
      </c>
      <c r="B129" s="1">
        <v>0</v>
      </c>
      <c r="C129" s="1">
        <v>0</v>
      </c>
      <c r="D129" s="1">
        <v>0</v>
      </c>
      <c r="E129" s="1">
        <v>0</v>
      </c>
      <c r="F129" s="14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6">
        <v>0</v>
      </c>
      <c r="O129" s="74">
        <f>'[1]9мес'!$T129+'[2]окт'!$T129+'[3]ноябрь'!$T129+'[4]декабрь'!$T129</f>
        <v>0</v>
      </c>
    </row>
    <row r="130" spans="1:15" ht="15.75" customHeight="1" hidden="1">
      <c r="A130" s="13" t="s">
        <v>62</v>
      </c>
      <c r="B130" s="1">
        <v>0</v>
      </c>
      <c r="C130" s="1">
        <v>0</v>
      </c>
      <c r="D130" s="1">
        <v>0</v>
      </c>
      <c r="E130" s="1">
        <v>0</v>
      </c>
      <c r="F130" s="14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6">
        <v>0</v>
      </c>
      <c r="O130" s="74">
        <f>'[1]9мес'!$T130+'[2]окт'!$T130+'[3]ноябрь'!$T130+'[4]декабрь'!$T130</f>
        <v>0</v>
      </c>
    </row>
    <row r="131" spans="1:15" ht="15.75" customHeight="1" hidden="1">
      <c r="A131" s="13" t="s">
        <v>63</v>
      </c>
      <c r="B131" s="1">
        <v>0</v>
      </c>
      <c r="C131" s="1">
        <v>0</v>
      </c>
      <c r="D131" s="1">
        <v>0</v>
      </c>
      <c r="E131" s="1">
        <v>0</v>
      </c>
      <c r="F131" s="14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6">
        <v>0</v>
      </c>
      <c r="O131" s="74">
        <f>'[1]9мес'!$T131+'[2]окт'!$T131+'[3]ноябрь'!$T131+'[4]декабрь'!$T131</f>
        <v>0</v>
      </c>
    </row>
    <row r="132" spans="1:15" ht="15.75" customHeight="1" hidden="1">
      <c r="A132" s="13" t="s">
        <v>64</v>
      </c>
      <c r="B132" s="1">
        <v>0</v>
      </c>
      <c r="C132" s="1">
        <v>0</v>
      </c>
      <c r="D132" s="1">
        <v>0</v>
      </c>
      <c r="E132" s="1">
        <v>0</v>
      </c>
      <c r="F132" s="14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6">
        <v>0</v>
      </c>
      <c r="O132" s="74">
        <f>'[1]9мес'!$T132+'[2]окт'!$T132+'[3]ноябрь'!$T132+'[4]декабрь'!$T132</f>
        <v>0</v>
      </c>
    </row>
    <row r="133" spans="1:15" ht="15.75" customHeight="1" hidden="1">
      <c r="A133" s="13" t="s">
        <v>65</v>
      </c>
      <c r="B133" s="1">
        <v>0</v>
      </c>
      <c r="C133" s="1">
        <v>0</v>
      </c>
      <c r="D133" s="1">
        <v>0</v>
      </c>
      <c r="E133" s="1">
        <v>0</v>
      </c>
      <c r="F133" s="14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6">
        <v>0</v>
      </c>
      <c r="O133" s="74">
        <f>'[1]9мес'!$T133+'[2]окт'!$T133+'[3]ноябрь'!$T133+'[4]декабрь'!$T133</f>
        <v>0</v>
      </c>
    </row>
    <row r="134" spans="1:15" ht="15.75" customHeight="1" hidden="1">
      <c r="A134" s="13" t="s">
        <v>66</v>
      </c>
      <c r="B134" s="1">
        <v>0</v>
      </c>
      <c r="C134" s="1">
        <v>0</v>
      </c>
      <c r="D134" s="1">
        <v>0</v>
      </c>
      <c r="E134" s="1">
        <v>0</v>
      </c>
      <c r="F134" s="14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6">
        <v>0</v>
      </c>
      <c r="O134" s="74">
        <f>O128</f>
        <v>50.32635352811285</v>
      </c>
    </row>
    <row r="135" spans="1:15" s="70" customFormat="1" ht="15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75"/>
    </row>
    <row r="136" spans="1:15" s="70" customFormat="1" ht="15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5"/>
    </row>
    <row r="137" spans="1:15" s="70" customFormat="1" ht="15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1"/>
    </row>
    <row r="140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2019-11-07T13:25:42Z</cp:lastPrinted>
  <dcterms:created xsi:type="dcterms:W3CDTF">2017-05-02T12:41:48Z</dcterms:created>
  <dcterms:modified xsi:type="dcterms:W3CDTF">2020-04-13T14:29:35Z</dcterms:modified>
  <cp:category/>
  <cp:version/>
  <cp:contentType/>
  <cp:contentStatus/>
</cp:coreProperties>
</file>