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<sst xmlns="http://schemas.openxmlformats.org/spreadsheetml/2006/main" count="60" uniqueCount="53">
  <si>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</si>
  <si>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</si>
  <si>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</si>
  <si>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</si>
  <si>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</si>
  <si>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</si>
  <si>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</si>
  <si>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</si>
  <si>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</si>
  <si>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</si>
  <si>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</si>
  <si>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</si>
  <si>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</si>
  <si>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</si>
  <si>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</si>
  <si>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</si>
  <si>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</si>
  <si>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</si>
  <si>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</si>
  <si>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</si>
  <si>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</si>
  <si>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</si>
  <si>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</si>
  <si>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</si>
  <si>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</si>
  <si>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</si>
  <si>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</si>
  <si>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</si>
  <si>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</si>
  <si>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</si>
  <si>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</si>
  <si>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</si>
  <si>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</si>
  <si>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</si>
  <si>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</si>
  <si>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</si>
  <si>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</si>
  <si>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</si>
  <si>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</si>
  <si>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</si>
  <si>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</si>
  <si>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</si>
  <si>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</si>
  <si>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>Годовой отчет о выполнении договора управления МКД 60а по пр. Б.Хмельницкого за 2021г.</t>
  </si>
  <si>
    <t>Тариф на содержание помещений с 01.01.2021.</t>
  </si>
  <si>
    <t>Тариф на содержание помещений с 01.07.2021.</t>
  </si>
  <si>
    <t>Задолженность собственников помещений на 01.01.2022.</t>
  </si>
  <si>
    <t>Отчисления в фонды (ПФ, ФСС, ФМС)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</si>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</sst>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AG8">
            <v>1564.5790000000002</v>
          </cell>
        </row>
        <row r="18">
          <cell r="AG18">
            <v>284.201</v>
          </cell>
        </row>
        <row r="73">
          <cell r="AG73">
            <v>53.408212969109826</v>
          </cell>
        </row>
        <row r="83">
          <cell r="AG83">
            <v>0</v>
          </cell>
        </row>
        <row r="84">
          <cell r="AG84">
            <v>2.299</v>
          </cell>
        </row>
        <row r="85">
          <cell r="AG85">
            <v>0.50627467583</v>
          </cell>
        </row>
        <row r="86">
          <cell r="AG86">
            <v>0</v>
          </cell>
        </row>
        <row r="88">
          <cell r="AG88">
            <v>23.303441033976153</v>
          </cell>
        </row>
        <row r="89">
          <cell r="AG89">
            <v>51.60872748409509</v>
          </cell>
        </row>
        <row r="90">
          <cell r="AG90">
            <v>11.067142078926246</v>
          </cell>
        </row>
        <row r="91">
          <cell r="AG91">
            <v>25.754418467264003</v>
          </cell>
        </row>
        <row r="93">
          <cell r="AG93">
            <v>31.787948601603613</v>
          </cell>
        </row>
        <row r="94">
          <cell r="AG94">
            <v>356.78678799277986</v>
          </cell>
        </row>
        <row r="95">
          <cell r="AG95">
            <v>77.43463204657958</v>
          </cell>
        </row>
        <row r="96">
          <cell r="AG96">
            <v>6.65455166945194</v>
          </cell>
        </row>
        <row r="97">
          <cell r="AG97">
            <v>288.7092543971218</v>
          </cell>
        </row>
        <row r="98">
          <cell r="AG98">
            <v>222.3227649402573</v>
          </cell>
        </row>
        <row r="99">
          <cell r="AG99">
            <v>44.40483077702265</v>
          </cell>
        </row>
        <row r="100">
          <cell r="AG100">
            <v>9.255982610575172</v>
          </cell>
        </row>
        <row r="101">
          <cell r="AG101">
            <v>0.6862139882798325</v>
          </cell>
        </row>
        <row r="102">
          <cell r="AG102">
            <v>12.03946208098683</v>
          </cell>
        </row>
        <row r="104">
          <cell r="AG104">
            <v>25.038810690384018</v>
          </cell>
        </row>
        <row r="105">
          <cell r="AG105">
            <v>26.602064563173727</v>
          </cell>
        </row>
        <row r="106">
          <cell r="AG106">
            <v>6.250088115098732</v>
          </cell>
        </row>
        <row r="109">
          <cell r="AG109">
            <v>14.52</v>
          </cell>
        </row>
        <row r="110">
          <cell r="AG110">
            <v>0.404</v>
          </cell>
        </row>
        <row r="111">
          <cell r="AG111">
            <v>9.347999999999999</v>
          </cell>
        </row>
        <row r="112">
          <cell r="AG112">
            <v>90.13328831102235</v>
          </cell>
        </row>
        <row r="113">
          <cell r="AG113">
            <v>71.76090286572546</v>
          </cell>
        </row>
        <row r="117">
          <cell r="AG117">
            <v>267.662</v>
          </cell>
        </row>
        <row r="118">
          <cell r="AG118">
            <v>65.29846550437999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 topLeftCell="A1">
      <selection activeCell="I29" sqref="I29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0" t="s">
        <v>43</v>
      </c>
      <c r="B1" s="40"/>
      <c r="C1" s="40"/>
      <c r="D1" s="40"/>
      <c r="E1" s="40"/>
      <c r="F1" s="40"/>
      <c r="G1" s="40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32</v>
      </c>
      <c r="G4" s="32">
        <f>G6+G8</f>
        <v>7528.9</v>
      </c>
    </row>
    <row r="5" spans="1:7" ht="13">
      <c r="A5" s="3" t="s">
        <v>4</v>
      </c>
      <c r="B5" s="4"/>
      <c r="C5" s="4"/>
      <c r="D5" s="4"/>
      <c r="E5" s="5"/>
      <c r="F5" s="2" t="s">
        <v>33</v>
      </c>
      <c r="G5" s="32">
        <v>105</v>
      </c>
    </row>
    <row r="6" spans="1:7" ht="13">
      <c r="A6" s="3" t="s">
        <v>2</v>
      </c>
      <c r="B6" s="4"/>
      <c r="C6" s="4"/>
      <c r="D6" s="4"/>
      <c r="E6" s="5"/>
      <c r="F6" s="2" t="s">
        <v>32</v>
      </c>
      <c r="G6" s="32">
        <v>5926.3</v>
      </c>
    </row>
    <row r="7" spans="1:7" ht="13">
      <c r="A7" s="3" t="s">
        <v>5</v>
      </c>
      <c r="B7" s="4"/>
      <c r="C7" s="4"/>
      <c r="D7" s="4"/>
      <c r="E7" s="5"/>
      <c r="F7" s="2" t="s">
        <v>33</v>
      </c>
      <c r="G7" s="32">
        <v>20</v>
      </c>
    </row>
    <row r="8" spans="1:7" ht="13">
      <c r="A8" s="3" t="s">
        <v>3</v>
      </c>
      <c r="B8" s="4"/>
      <c r="C8" s="4"/>
      <c r="D8" s="4"/>
      <c r="E8" s="5"/>
      <c r="F8" s="2" t="s">
        <v>32</v>
      </c>
      <c r="G8" s="34">
        <v>1602.6</v>
      </c>
    </row>
    <row r="9" spans="1:7" ht="13">
      <c r="A9" s="3" t="s">
        <v>6</v>
      </c>
      <c r="B9" s="4"/>
      <c r="C9" s="4"/>
      <c r="D9" s="4"/>
      <c r="E9" s="5"/>
      <c r="F9" s="2" t="s">
        <v>32</v>
      </c>
      <c r="G9" s="32">
        <v>2069.2</v>
      </c>
    </row>
    <row r="10" spans="1:7" ht="13">
      <c r="A10" s="3" t="s">
        <v>44</v>
      </c>
      <c r="B10" s="4"/>
      <c r="C10" s="4"/>
      <c r="D10" s="4"/>
      <c r="E10" s="5"/>
      <c r="F10" s="2" t="s">
        <v>34</v>
      </c>
      <c r="G10" s="33">
        <v>15.46</v>
      </c>
    </row>
    <row r="11" spans="1:7" ht="13">
      <c r="A11" s="3" t="s">
        <v>45</v>
      </c>
      <c r="B11" s="4"/>
      <c r="C11" s="4"/>
      <c r="D11" s="4"/>
      <c r="E11" s="5"/>
      <c r="F11" s="2" t="s">
        <v>34</v>
      </c>
      <c r="G11" s="33">
        <v>16.22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40</v>
      </c>
    </row>
    <row r="14" spans="1:7" ht="13">
      <c r="A14" s="3" t="s">
        <v>8</v>
      </c>
      <c r="B14" s="4"/>
      <c r="C14" s="4"/>
      <c r="D14" s="4"/>
      <c r="E14" s="4"/>
      <c r="F14" s="5"/>
      <c r="G14" s="27">
        <f>161495.32+26010.27+168156.47</f>
        <v>355662.06</v>
      </c>
    </row>
    <row r="15" spans="1:7" ht="13">
      <c r="A15" s="3" t="s">
        <v>46</v>
      </c>
      <c r="B15" s="4"/>
      <c r="C15" s="4"/>
      <c r="D15" s="4"/>
      <c r="E15" s="4"/>
      <c r="F15" s="5"/>
      <c r="G15" s="27">
        <f>291922.41+50644.25+118227.17</f>
        <v>460793.82999999996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9</v>
      </c>
      <c r="B17" s="11"/>
      <c r="C17" s="11"/>
      <c r="D17" s="11"/>
      <c r="E17" s="11"/>
      <c r="F17" s="12"/>
      <c r="G17" s="27">
        <f>G19+G20</f>
        <v>1902188.21296911</v>
      </c>
    </row>
    <row r="18" spans="1:7" ht="13">
      <c r="A18" s="9" t="s">
        <v>10</v>
      </c>
      <c r="G18" s="26"/>
    </row>
    <row r="19" spans="1:7" ht="13">
      <c r="A19" s="13" t="s">
        <v>41</v>
      </c>
      <c r="B19" s="14"/>
      <c r="C19" s="14"/>
      <c r="D19" s="14"/>
      <c r="E19" s="14"/>
      <c r="F19" s="15"/>
      <c r="G19" s="29">
        <f>('[1]2021'!$AG$8+'[1]2021'!$AG$73)*1000</f>
        <v>1617987.21296911</v>
      </c>
    </row>
    <row r="20" spans="1:7" ht="13">
      <c r="A20" s="13" t="s">
        <v>42</v>
      </c>
      <c r="B20" s="14"/>
      <c r="C20" s="14"/>
      <c r="D20" s="14"/>
      <c r="E20" s="14"/>
      <c r="F20" s="15"/>
      <c r="G20" s="29">
        <f>'[1]2021'!$AG$18*1000</f>
        <v>284201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1452929.7984974124</v>
      </c>
      <c r="H22" s="30"/>
    </row>
    <row r="23" spans="1:7" ht="13">
      <c r="A23" s="9" t="s">
        <v>10</v>
      </c>
      <c r="B23" s="1"/>
      <c r="C23" s="1"/>
      <c r="D23" s="1"/>
      <c r="E23" s="1"/>
      <c r="F23" s="1"/>
      <c r="G23" s="29"/>
    </row>
    <row r="24" spans="1:7" ht="13">
      <c r="A24" s="23" t="s">
        <v>36</v>
      </c>
      <c r="B24" s="3" t="s">
        <v>17</v>
      </c>
      <c r="C24" s="4"/>
      <c r="D24" s="4"/>
      <c r="E24" s="4"/>
      <c r="F24" s="5"/>
      <c r="G24" s="29">
        <f>('[1]2021'!$AG83+'[1]2021'!$AG88+'[1]2021'!$AG93)*1000</f>
        <v>55091.38963557977</v>
      </c>
    </row>
    <row r="25" spans="1:7" ht="13">
      <c r="A25" s="46" t="s">
        <v>12</v>
      </c>
      <c r="B25" s="3" t="s">
        <v>18</v>
      </c>
      <c r="C25" s="4"/>
      <c r="D25" s="4"/>
      <c r="E25" s="4"/>
      <c r="F25" s="5"/>
      <c r="G25" s="41">
        <f>('[1]2021'!$AG84+'[1]2021'!$AG89+'[1]2021'!$AG94)*1000</f>
        <v>410694.51547687495</v>
      </c>
    </row>
    <row r="26" spans="1:7" ht="13">
      <c r="A26" s="47"/>
      <c r="B26" s="16" t="s">
        <v>13</v>
      </c>
      <c r="C26" s="17"/>
      <c r="D26" s="17"/>
      <c r="E26" s="17"/>
      <c r="F26" s="18"/>
      <c r="G26" s="42"/>
    </row>
    <row r="27" spans="1:7" ht="13">
      <c r="A27" s="48"/>
      <c r="B27" s="19" t="s">
        <v>14</v>
      </c>
      <c r="C27" s="20"/>
      <c r="D27" s="20"/>
      <c r="E27" s="20"/>
      <c r="F27" s="21"/>
      <c r="G27" s="43"/>
    </row>
    <row r="28" spans="1:7" ht="13">
      <c r="A28" s="24" t="s">
        <v>15</v>
      </c>
      <c r="B28" s="49" t="s">
        <v>47</v>
      </c>
      <c r="C28" s="50"/>
      <c r="D28" s="50"/>
      <c r="E28" s="50"/>
      <c r="F28" s="51"/>
      <c r="G28" s="29">
        <f>('[1]2021'!$AG85+'[1]2021'!$AG90+'[1]2021'!$AG95)*1000</f>
        <v>89008.04880133583</v>
      </c>
    </row>
    <row r="29" spans="1:7" ht="13">
      <c r="A29" s="44" t="s">
        <v>16</v>
      </c>
      <c r="B29" s="52" t="s">
        <v>48</v>
      </c>
      <c r="C29" s="53"/>
      <c r="D29" s="53"/>
      <c r="E29" s="53"/>
      <c r="F29" s="54"/>
      <c r="G29" s="41">
        <f>('[1]2021'!$AG$86+'[1]2021'!$AG$91+'[1]2021'!$AG$96)*1000</f>
        <v>32408.970136715943</v>
      </c>
    </row>
    <row r="30" spans="1:7" ht="41" customHeight="1">
      <c r="A30" s="45"/>
      <c r="B30" s="55" t="s">
        <v>49</v>
      </c>
      <c r="C30" s="56"/>
      <c r="D30" s="56"/>
      <c r="E30" s="56"/>
      <c r="F30" s="57"/>
      <c r="G30" s="43"/>
    </row>
    <row r="31" spans="1:7" ht="13">
      <c r="A31" s="24" t="s">
        <v>19</v>
      </c>
      <c r="B31" s="3" t="s">
        <v>22</v>
      </c>
      <c r="C31" s="4"/>
      <c r="D31" s="4"/>
      <c r="E31" s="4"/>
      <c r="F31" s="5"/>
      <c r="G31" s="29">
        <f>'[1]2021'!$AG$105*1000</f>
        <v>26602.064563173728</v>
      </c>
    </row>
    <row r="32" spans="1:7" ht="13">
      <c r="A32" s="24" t="s">
        <v>20</v>
      </c>
      <c r="B32" s="3" t="s">
        <v>35</v>
      </c>
      <c r="C32" s="4"/>
      <c r="D32" s="4"/>
      <c r="E32" s="4"/>
      <c r="F32" s="5"/>
      <c r="G32" s="29">
        <f>('[1]2021'!$AG109+'[1]2021'!$AG$110)*1000</f>
        <v>14924</v>
      </c>
    </row>
    <row r="33" spans="1:7" ht="13">
      <c r="A33" s="24" t="s">
        <v>21</v>
      </c>
      <c r="B33" s="3" t="s">
        <v>27</v>
      </c>
      <c r="C33" s="4"/>
      <c r="D33" s="4"/>
      <c r="E33" s="4"/>
      <c r="F33" s="5"/>
      <c r="G33" s="29">
        <f>'[1]2021'!$AG$111*1000</f>
        <v>9347.999999999998</v>
      </c>
    </row>
    <row r="34" spans="1:7" ht="13">
      <c r="A34" s="24" t="s">
        <v>23</v>
      </c>
      <c r="B34" s="3" t="s">
        <v>29</v>
      </c>
      <c r="C34" s="4"/>
      <c r="D34" s="4"/>
      <c r="E34" s="4"/>
      <c r="F34" s="5"/>
      <c r="G34" s="29">
        <f>'[1]2021'!$AG$106*1000</f>
        <v>6250.0881150987325</v>
      </c>
    </row>
    <row r="35" spans="1:7" ht="13">
      <c r="A35" s="36" t="s">
        <v>24</v>
      </c>
      <c r="B35" s="3" t="s">
        <v>28</v>
      </c>
      <c r="C35" s="4"/>
      <c r="D35" s="4"/>
      <c r="E35" s="4"/>
      <c r="F35" s="5"/>
      <c r="G35" s="35">
        <f>'[1]2021'!$AG$97*1000</f>
        <v>288709.2543971218</v>
      </c>
    </row>
    <row r="36" spans="1:7" ht="13">
      <c r="A36" s="36"/>
      <c r="B36" s="16" t="s">
        <v>10</v>
      </c>
      <c r="C36" s="17"/>
      <c r="D36" s="17"/>
      <c r="E36" s="17"/>
      <c r="F36" s="18"/>
      <c r="G36" s="35"/>
    </row>
    <row r="37" spans="1:7" ht="13">
      <c r="A37" s="36"/>
      <c r="B37" s="49" t="s">
        <v>50</v>
      </c>
      <c r="C37" s="50"/>
      <c r="D37" s="50"/>
      <c r="E37" s="50"/>
      <c r="F37" s="51"/>
      <c r="G37" s="35">
        <f>'[1]2021'!$AG98*1000</f>
        <v>222322.7649402573</v>
      </c>
    </row>
    <row r="38" spans="1:7" ht="13">
      <c r="A38" s="36"/>
      <c r="B38" s="49" t="s">
        <v>51</v>
      </c>
      <c r="C38" s="50"/>
      <c r="D38" s="50"/>
      <c r="E38" s="50"/>
      <c r="F38" s="51"/>
      <c r="G38" s="35">
        <f>'[1]2021'!$AG99*1000</f>
        <v>44404.83077702265</v>
      </c>
    </row>
    <row r="39" spans="1:7" ht="13">
      <c r="A39" s="36"/>
      <c r="B39" s="49" t="s">
        <v>52</v>
      </c>
      <c r="C39" s="50"/>
      <c r="D39" s="50"/>
      <c r="E39" s="50"/>
      <c r="F39" s="51"/>
      <c r="G39" s="35">
        <f>('[1]2021'!$AG$100+'[1]2021'!$AG$101+'[1]2021'!$AG$102)*1000</f>
        <v>21981.658679841836</v>
      </c>
    </row>
    <row r="40" spans="1:7" ht="13">
      <c r="A40" s="24" t="s">
        <v>25</v>
      </c>
      <c r="B40" s="3" t="s">
        <v>38</v>
      </c>
      <c r="C40" s="4"/>
      <c r="D40" s="4"/>
      <c r="E40" s="4"/>
      <c r="F40" s="5"/>
      <c r="G40" s="29">
        <f>+('[1]2021'!$AG$104+'[1]2021'!$AG$112+'[1]2021'!$AG$113+'[1]2021'!$AG$118)*1000</f>
        <v>252231.46737151183</v>
      </c>
    </row>
    <row r="41" spans="1:7" ht="13">
      <c r="A41" s="24" t="s">
        <v>26</v>
      </c>
      <c r="B41" s="3" t="s">
        <v>30</v>
      </c>
      <c r="C41" s="4"/>
      <c r="D41" s="4"/>
      <c r="E41" s="4"/>
      <c r="F41" s="5"/>
      <c r="G41" s="29">
        <f>'[1]2021'!$AG$117*1000</f>
        <v>267662</v>
      </c>
    </row>
    <row r="42" spans="1:7" ht="13">
      <c r="A42" s="37" t="s">
        <v>37</v>
      </c>
      <c r="B42" s="38"/>
      <c r="C42" s="38"/>
      <c r="D42" s="38"/>
      <c r="E42" s="38"/>
      <c r="F42" s="39"/>
      <c r="G42" s="27">
        <f>G17-G22</f>
        <v>449258.41447169776</v>
      </c>
    </row>
    <row r="43" spans="1:7" ht="13">
      <c r="A43" s="31" t="s">
        <v>31</v>
      </c>
      <c r="B43" s="22"/>
      <c r="C43" s="22"/>
      <c r="D43" s="22"/>
      <c r="E43" s="22"/>
      <c r="F43" s="5"/>
      <c r="G43" s="27">
        <f>G42-G15</f>
        <v>-11535.415528302197</v>
      </c>
    </row>
    <row r="44" spans="1:7" ht="13">
      <c r="A44" s="1"/>
      <c r="B44" s="1"/>
      <c r="C44" s="1"/>
      <c r="D44" s="1"/>
      <c r="E44" s="1"/>
      <c r="F44" s="1"/>
      <c r="G44" s="1"/>
    </row>
    <row r="45" spans="1:7" ht="13">
      <c r="A45" s="1"/>
      <c r="B45" s="1" t="s">
        <v>39</v>
      </c>
      <c r="C45" s="1"/>
      <c r="D45" s="1"/>
      <c r="E45" s="1"/>
      <c r="F45" s="1"/>
      <c r="G45" s="1"/>
    </row>
    <row r="46" spans="1:7" ht="13">
      <c r="A46" s="1"/>
      <c r="B46" s="1"/>
      <c r="C46" s="1"/>
      <c r="D46" s="1"/>
      <c r="E46" s="1"/>
      <c r="F46" s="1"/>
      <c r="G46" s="1"/>
    </row>
    <row r="47" spans="1:7" ht="13">
      <c r="A47" s="1"/>
      <c r="B47" s="1"/>
      <c r="C47" s="1"/>
      <c r="D47" s="1"/>
      <c r="E47" s="1"/>
      <c r="F47" s="1"/>
      <c r="G47" s="1"/>
    </row>
    <row r="48" spans="1:7" ht="13">
      <c r="A48" s="1"/>
      <c r="B48" s="1"/>
      <c r="C48" s="1"/>
      <c r="D48" s="1"/>
      <c r="E48" s="1"/>
      <c r="F48" s="1"/>
      <c r="G48" s="1"/>
    </row>
    <row r="49" spans="1:7" ht="13">
      <c r="A49" s="1"/>
      <c r="B49" s="1"/>
      <c r="C49" s="1"/>
      <c r="D49" s="1"/>
      <c r="E49" s="1"/>
      <c r="F49" s="1"/>
      <c r="G49" s="1"/>
    </row>
    <row r="50" spans="1:7" ht="13">
      <c r="A50" s="1"/>
      <c r="B50" s="1"/>
      <c r="C50" s="1"/>
      <c r="D50" s="1"/>
      <c r="E50" s="1"/>
      <c r="F50" s="1"/>
      <c r="G50" s="1"/>
    </row>
    <row r="51" spans="1:7" ht="13">
      <c r="A51" s="1"/>
      <c r="B51" s="1"/>
      <c r="C51" s="1"/>
      <c r="D51" s="1"/>
      <c r="E51" s="1"/>
      <c r="F51" s="1"/>
      <c r="G51" s="1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</sheetData>
  <mergeCells count="12">
    <mergeCell ref="A42:F42"/>
    <mergeCell ref="A1:G1"/>
    <mergeCell ref="G25:G27"/>
    <mergeCell ref="G29:G30"/>
    <mergeCell ref="A29:A30"/>
    <mergeCell ref="A25:A27"/>
    <mergeCell ref="B28:F28"/>
    <mergeCell ref="B29:F29"/>
    <mergeCell ref="B30:F30"/>
    <mergeCell ref="B37:F37"/>
    <mergeCell ref="B38:F38"/>
    <mergeCell ref="B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2022-03-28T07:10:39Z</cp:lastPrinted>
  <dcterms:created xsi:type="dcterms:W3CDTF">2021-02-10T12:27:03Z</dcterms:created>
  <dcterms:modified xsi:type="dcterms:W3CDTF">2022-03-28T07:10:58Z</dcterms:modified>
  <cp:category/>
  <cp:version/>
  <cp:contentType/>
  <cp:contentStatus/>
</cp:coreProperties>
</file>