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90" yWindow="50" windowWidth="14210" windowHeight="5400" activeTab="0"/>
  </bookViews>
  <sheets>
    <sheet name="Г10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<sst xmlns="http://schemas.openxmlformats.org/spreadsheetml/2006/main" count="60" uniqueCount="53">
  <si>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</si>
  <si>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</si>
  <si>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</si>
  <si>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</si>
  <si>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</si>
  <si>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</si>
  <si>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</si>
  <si>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</si>
  <si>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</si>
  <si>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</si>
  <si>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</si>
  <si>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</si>
  <si>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</si>
  <si>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</si>
  <si>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3.</t>
  </si>
  <si>
    <t>4.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</si>
  <si>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</si>
  <si>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</si>
  <si>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</si>
  <si>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</si>
  <si>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</si>
  <si>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</si>
  <si>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</si>
  <si>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</si>
  <si>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</si>
  <si>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11.</t>
  </si>
  <si>
    <t>Услуги специализированной организации по техническому освидетельствованию лифтов</t>
  </si>
  <si>
    <t>Административно-управленческие расходы</t>
  </si>
  <si>
    <t>Затраты на проверку вентканалов, дымоходов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</si>
  <si>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</si>
  <si>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</si>
  <si>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</si>
  <si>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</si>
  <si>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</si>
  <si>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</si>
  <si>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1.</t>
  </si>
  <si>
    <t>Финансовый результат (+прибыль/-убыток)</t>
  </si>
  <si>
    <t>Администрация ООО "СП ДСК "Центр"</t>
  </si>
  <si>
    <t xml:space="preserve"> руб.</t>
  </si>
  <si>
    <t>собственникам за содержание помещений</t>
  </si>
  <si>
    <t>собственникам за электроэнергию ОДН</t>
  </si>
  <si>
    <t>Годовой отчет о выполнении договора управления МКД 10 по ул. Гостенской за 2021г.</t>
  </si>
  <si>
    <t>электромонтер, плотник и т.д.)</t>
  </si>
  <si>
    <t>Задолженность собственников помещений на 01.01.2022.</t>
  </si>
  <si>
    <t>Тариф на содержание помещений с 01.01.2021.</t>
  </si>
  <si>
    <t>Тариф на содержание помещений с 01.07.2021.</t>
  </si>
  <si>
    <t>Отчисления в фонды (ПФ, ФМС, ФСС)</t>
  </si>
  <si>
    <t>Услуги сторонних организаций по ремонту конструктивных элементов, инженерных сетей, благоустройства</t>
  </si>
  <si>
    <t>Прочие  расходы (услуги РРКЦ, банка, аренда офиса, ремонт транспорта, коммунальные платежи, налоги сборы)</t>
  </si>
  <si>
    <t>заработная плата АУП</t>
  </si>
  <si>
    <t>отчисления в фонды (ПФ, ФСС, ФМС)</t>
  </si>
  <si>
    <t>прочие расходы (связь, обслуживание ПО и оргтехники, материалы, обслуживание сайта)</t>
  </si>
  <si>
    <t>(ремонт кровли, ступеней, межпанельных швов, внутренняя отделка подъездов, ремонт инженерных сетей,в т.ч. спец.организации по обслуживаниб ВДГО, доставка песка, ремонт газонокасилок)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</si>
</sst>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6" fillId="0" borderId="3" xfId="0" applyFont="1" applyBorder="1"/>
    <xf numFmtId="164" fontId="6" fillId="0" borderId="3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wrapText="1"/>
    </xf>
    <xf numFmtId="4" fontId="6" fillId="0" borderId="13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4" fontId="6" fillId="0" borderId="11" xfId="0" applyNumberFormat="1" applyFont="1" applyBorder="1" applyAlignment="1">
      <alignment horizontal="center" vertical="top"/>
    </xf>
    <xf numFmtId="4" fontId="6" fillId="0" borderId="14" xfId="0" applyNumberFormat="1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21\1&#1082;&#1074;,%202&#1082;&#1074;,%203&#1082;&#1074;,%204&#1082;&#1074;\&#1086;&#1090;&#1095;&#1077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Лист1"/>
      <sheetName val="Лист2"/>
    </sheetNames>
    <sheetDataSet>
      <sheetData sheetId="0">
        <row r="8">
          <cell r="P8">
            <v>1294.92</v>
          </cell>
        </row>
        <row r="18">
          <cell r="P18">
            <v>300.672</v>
          </cell>
        </row>
        <row r="83">
          <cell r="P83">
            <v>1.48</v>
          </cell>
        </row>
        <row r="84">
          <cell r="P84">
            <v>27.392</v>
          </cell>
        </row>
        <row r="85">
          <cell r="P85">
            <v>5.8013760956332</v>
          </cell>
        </row>
        <row r="86">
          <cell r="P86">
            <v>422.12</v>
          </cell>
        </row>
        <row r="88">
          <cell r="P88">
            <v>9.475977196989428</v>
          </cell>
        </row>
        <row r="89">
          <cell r="P89">
            <v>60.43953672413934</v>
          </cell>
        </row>
        <row r="90">
          <cell r="P90">
            <v>13.027316511819365</v>
          </cell>
        </row>
        <row r="91">
          <cell r="P91">
            <v>46.59284006356468</v>
          </cell>
        </row>
        <row r="93">
          <cell r="P93">
            <v>67.05121275004865</v>
          </cell>
        </row>
        <row r="94">
          <cell r="P94">
            <v>309.192928517057</v>
          </cell>
        </row>
        <row r="95">
          <cell r="P95">
            <v>67.14440110530711</v>
          </cell>
        </row>
        <row r="96">
          <cell r="P96">
            <v>0.7071668815483041</v>
          </cell>
        </row>
        <row r="98">
          <cell r="P98">
            <v>262.5848221776293</v>
          </cell>
        </row>
        <row r="99">
          <cell r="P99">
            <v>52.7236327646603</v>
          </cell>
        </row>
        <row r="100">
          <cell r="P100">
            <v>10.639209062796775</v>
          </cell>
        </row>
        <row r="101">
          <cell r="P101">
            <v>0.7413743311860943</v>
          </cell>
        </row>
        <row r="102">
          <cell r="P102">
            <v>14.676803855749458</v>
          </cell>
        </row>
        <row r="104">
          <cell r="P104">
            <v>29.25272466910815</v>
          </cell>
        </row>
        <row r="105">
          <cell r="P105">
            <v>31.435465219153432</v>
          </cell>
        </row>
        <row r="106">
          <cell r="P106">
            <v>6.752492626681799</v>
          </cell>
        </row>
        <row r="109">
          <cell r="P109">
            <v>19.8</v>
          </cell>
        </row>
        <row r="110">
          <cell r="P110">
            <v>1.66</v>
          </cell>
        </row>
        <row r="111">
          <cell r="P111">
            <v>9.594</v>
          </cell>
        </row>
        <row r="112">
          <cell r="P112">
            <v>99.65824724813265</v>
          </cell>
        </row>
        <row r="113">
          <cell r="P113">
            <v>84.10274621142408</v>
          </cell>
        </row>
        <row r="117">
          <cell r="P117">
            <v>380.923</v>
          </cell>
        </row>
        <row r="118">
          <cell r="P118">
            <v>76.89617470365046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61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7" customWidth="1"/>
    <col min="8" max="8" width="11.625" style="0" bestFit="1" customWidth="1"/>
  </cols>
  <sheetData>
    <row r="1" spans="1:7" s="7" customFormat="1" ht="13">
      <c r="A1" s="45" t="s">
        <v>41</v>
      </c>
      <c r="B1" s="45"/>
      <c r="C1" s="45"/>
      <c r="D1" s="45"/>
      <c r="E1" s="45"/>
      <c r="F1" s="45"/>
      <c r="G1" s="45"/>
    </row>
    <row r="2" spans="1:6" ht="13">
      <c r="A2" s="1"/>
      <c r="B2" s="1"/>
      <c r="C2" s="1"/>
      <c r="D2" s="1"/>
      <c r="E2" s="1"/>
      <c r="F2" s="1"/>
    </row>
    <row r="3" spans="1:7" s="7" customFormat="1" ht="13">
      <c r="A3" s="6" t="s">
        <v>0</v>
      </c>
      <c r="B3" s="6"/>
      <c r="C3" s="6"/>
      <c r="D3" s="6"/>
      <c r="E3" s="6"/>
      <c r="F3" s="6"/>
      <c r="G3" s="27"/>
    </row>
    <row r="4" spans="1:7" ht="13">
      <c r="A4" s="3" t="s">
        <v>1</v>
      </c>
      <c r="B4" s="4"/>
      <c r="C4" s="4"/>
      <c r="D4" s="4"/>
      <c r="E4" s="5"/>
      <c r="F4" s="2" t="s">
        <v>31</v>
      </c>
      <c r="G4" s="30">
        <v>8134.1</v>
      </c>
    </row>
    <row r="5" spans="1:7" ht="13">
      <c r="A5" s="3" t="s">
        <v>4</v>
      </c>
      <c r="B5" s="4"/>
      <c r="C5" s="4"/>
      <c r="D5" s="4"/>
      <c r="E5" s="5"/>
      <c r="F5" s="2" t="s">
        <v>32</v>
      </c>
      <c r="G5" s="30">
        <v>175</v>
      </c>
    </row>
    <row r="6" spans="1:7" ht="13">
      <c r="A6" s="3" t="s">
        <v>2</v>
      </c>
      <c r="B6" s="4"/>
      <c r="C6" s="4"/>
      <c r="D6" s="4"/>
      <c r="E6" s="5"/>
      <c r="F6" s="2" t="s">
        <v>31</v>
      </c>
      <c r="G6" s="30">
        <v>7841.1</v>
      </c>
    </row>
    <row r="7" spans="1:7" ht="13">
      <c r="A7" s="3" t="s">
        <v>5</v>
      </c>
      <c r="B7" s="4"/>
      <c r="C7" s="4"/>
      <c r="D7" s="4"/>
      <c r="E7" s="5"/>
      <c r="F7" s="2" t="s">
        <v>32</v>
      </c>
      <c r="G7" s="30">
        <v>3</v>
      </c>
    </row>
    <row r="8" spans="1:7" ht="13">
      <c r="A8" s="3" t="s">
        <v>3</v>
      </c>
      <c r="B8" s="4"/>
      <c r="C8" s="4"/>
      <c r="D8" s="4"/>
      <c r="E8" s="5"/>
      <c r="F8" s="2" t="s">
        <v>31</v>
      </c>
      <c r="G8" s="30">
        <v>293</v>
      </c>
    </row>
    <row r="9" spans="1:7" ht="13">
      <c r="A9" s="3" t="s">
        <v>6</v>
      </c>
      <c r="B9" s="4"/>
      <c r="C9" s="4"/>
      <c r="D9" s="4"/>
      <c r="E9" s="5"/>
      <c r="F9" s="2" t="s">
        <v>31</v>
      </c>
      <c r="G9" s="30">
        <v>3783.7</v>
      </c>
    </row>
    <row r="10" spans="1:7" ht="13">
      <c r="A10" s="3" t="s">
        <v>44</v>
      </c>
      <c r="B10" s="4"/>
      <c r="C10" s="4"/>
      <c r="D10" s="4"/>
      <c r="E10" s="5"/>
      <c r="F10" s="2" t="s">
        <v>33</v>
      </c>
      <c r="G10" s="30">
        <v>13.01</v>
      </c>
    </row>
    <row r="11" spans="1:7" ht="13">
      <c r="A11" s="3" t="s">
        <v>45</v>
      </c>
      <c r="B11" s="4"/>
      <c r="C11" s="4"/>
      <c r="D11" s="4"/>
      <c r="E11" s="5"/>
      <c r="F11" s="2" t="s">
        <v>33</v>
      </c>
      <c r="G11" s="30">
        <v>13.65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3">
      <c r="A13" s="6" t="s">
        <v>7</v>
      </c>
      <c r="B13" s="6"/>
      <c r="C13" s="6"/>
      <c r="D13" s="6"/>
      <c r="E13" s="6"/>
      <c r="F13" s="6"/>
      <c r="G13" s="1" t="s">
        <v>38</v>
      </c>
    </row>
    <row r="14" spans="1:7" ht="13">
      <c r="A14" s="3" t="s">
        <v>8</v>
      </c>
      <c r="B14" s="4"/>
      <c r="C14" s="4"/>
      <c r="D14" s="4"/>
      <c r="E14" s="4"/>
      <c r="F14" s="5"/>
      <c r="G14" s="31">
        <v>259827</v>
      </c>
    </row>
    <row r="15" spans="1:7" ht="13">
      <c r="A15" s="3" t="s">
        <v>43</v>
      </c>
      <c r="B15" s="4"/>
      <c r="C15" s="4"/>
      <c r="D15" s="4"/>
      <c r="E15" s="4"/>
      <c r="F15" s="5"/>
      <c r="G15" s="31">
        <f>106036.51+142200.23</f>
        <v>248236.74</v>
      </c>
    </row>
    <row r="16" spans="1:7" ht="13">
      <c r="A16" s="1"/>
      <c r="B16" s="1"/>
      <c r="C16" s="1"/>
      <c r="D16" s="1"/>
      <c r="E16" s="1"/>
      <c r="F16" s="1"/>
      <c r="G16" s="32"/>
    </row>
    <row r="17" spans="1:7" s="7" customFormat="1" ht="13">
      <c r="A17" s="10" t="s">
        <v>9</v>
      </c>
      <c r="B17" s="11"/>
      <c r="C17" s="11"/>
      <c r="D17" s="11"/>
      <c r="E17" s="11"/>
      <c r="F17" s="12"/>
      <c r="G17" s="31">
        <f>G19+G20</f>
        <v>1674609.3</v>
      </c>
    </row>
    <row r="18" spans="1:7" ht="13">
      <c r="A18" s="9" t="s">
        <v>10</v>
      </c>
      <c r="G18" s="33"/>
    </row>
    <row r="19" spans="1:7" ht="13">
      <c r="A19" s="13" t="s">
        <v>39</v>
      </c>
      <c r="B19" s="14"/>
      <c r="C19" s="14"/>
      <c r="D19" s="14"/>
      <c r="E19" s="14"/>
      <c r="F19" s="15"/>
      <c r="G19" s="34">
        <f>'[1]2021'!$P$8*1000+79017.3</f>
        <v>1373937.3</v>
      </c>
    </row>
    <row r="20" spans="1:7" ht="13">
      <c r="A20" s="13" t="s">
        <v>40</v>
      </c>
      <c r="B20" s="14"/>
      <c r="C20" s="14"/>
      <c r="D20" s="14"/>
      <c r="E20" s="14"/>
      <c r="F20" s="15"/>
      <c r="G20" s="34">
        <f>'[1]2021'!$P$18*1000</f>
        <v>300672</v>
      </c>
    </row>
    <row r="21" spans="1:7" ht="13">
      <c r="A21" s="1"/>
      <c r="B21" s="1"/>
      <c r="C21" s="1"/>
      <c r="D21" s="1"/>
      <c r="E21" s="1"/>
      <c r="F21" s="1"/>
      <c r="G21" s="34"/>
    </row>
    <row r="22" spans="1:8" s="7" customFormat="1" ht="13">
      <c r="A22" s="10" t="s">
        <v>11</v>
      </c>
      <c r="B22" s="22"/>
      <c r="C22" s="22"/>
      <c r="D22" s="22"/>
      <c r="E22" s="22"/>
      <c r="F22" s="25"/>
      <c r="G22" s="31">
        <f>G24+G25+G28+G29+G31+G32+G33+G34+G35+G40+G41</f>
        <v>2111865.448716279</v>
      </c>
      <c r="H22" s="28"/>
    </row>
    <row r="23" spans="1:7" ht="13">
      <c r="A23" s="9" t="s">
        <v>10</v>
      </c>
      <c r="B23" s="1"/>
      <c r="C23" s="1"/>
      <c r="D23" s="1"/>
      <c r="E23" s="1"/>
      <c r="F23" s="1"/>
      <c r="G23" s="34"/>
    </row>
    <row r="24" spans="1:7" ht="13">
      <c r="A24" s="23" t="s">
        <v>35</v>
      </c>
      <c r="B24" s="3" t="s">
        <v>16</v>
      </c>
      <c r="C24" s="4"/>
      <c r="D24" s="4"/>
      <c r="E24" s="4"/>
      <c r="F24" s="5"/>
      <c r="G24" s="34">
        <f>('[1]2021'!$P$83+'[1]2021'!$P$88+'[1]2021'!$P$93)*1000</f>
        <v>78007.18994703807</v>
      </c>
    </row>
    <row r="25" spans="1:7" ht="13">
      <c r="A25" s="42" t="s">
        <v>12</v>
      </c>
      <c r="B25" s="3" t="s">
        <v>17</v>
      </c>
      <c r="C25" s="4"/>
      <c r="D25" s="4"/>
      <c r="E25" s="4"/>
      <c r="F25" s="5"/>
      <c r="G25" s="46">
        <f>'[1]2021'!$P84*1000+'[1]2021'!$P89*1000+'[1]2021'!$P94*1000</f>
        <v>397024.46524119633</v>
      </c>
    </row>
    <row r="26" spans="1:7" ht="13">
      <c r="A26" s="43"/>
      <c r="B26" s="16" t="s">
        <v>13</v>
      </c>
      <c r="C26" s="17"/>
      <c r="D26" s="17"/>
      <c r="E26" s="17"/>
      <c r="F26" s="18"/>
      <c r="G26" s="47"/>
    </row>
    <row r="27" spans="1:7" ht="13">
      <c r="A27" s="44"/>
      <c r="B27" s="19" t="s">
        <v>42</v>
      </c>
      <c r="C27" s="20"/>
      <c r="D27" s="20"/>
      <c r="E27" s="20"/>
      <c r="F27" s="21"/>
      <c r="G27" s="48"/>
    </row>
    <row r="28" spans="1:7" ht="13">
      <c r="A28" s="24" t="s">
        <v>14</v>
      </c>
      <c r="B28" s="3" t="s">
        <v>46</v>
      </c>
      <c r="C28" s="4"/>
      <c r="D28" s="4"/>
      <c r="E28" s="4"/>
      <c r="F28" s="5"/>
      <c r="G28" s="35">
        <f>'[1]2021'!$P85*1000+'[1]2021'!$P90*1000+'[1]2021'!$P95*1000</f>
        <v>85973.09371275968</v>
      </c>
    </row>
    <row r="29" spans="1:7" ht="31" customHeight="1">
      <c r="A29" s="51" t="s">
        <v>15</v>
      </c>
      <c r="B29" s="53" t="s">
        <v>47</v>
      </c>
      <c r="C29" s="54"/>
      <c r="D29" s="54"/>
      <c r="E29" s="54"/>
      <c r="F29" s="55"/>
      <c r="G29" s="49">
        <f>('[1]2021'!$P$86+'[1]2021'!$P$91+'[1]2021'!$P$96)*1000</f>
        <v>469420.00694511295</v>
      </c>
    </row>
    <row r="30" spans="1:7" ht="39.5" customHeight="1">
      <c r="A30" s="52"/>
      <c r="B30" s="56" t="s">
        <v>52</v>
      </c>
      <c r="C30" s="57"/>
      <c r="D30" s="57"/>
      <c r="E30" s="57"/>
      <c r="F30" s="58"/>
      <c r="G30" s="50"/>
    </row>
    <row r="31" spans="1:7" ht="15.5" customHeight="1">
      <c r="A31" s="36" t="s">
        <v>18</v>
      </c>
      <c r="B31" s="19" t="s">
        <v>21</v>
      </c>
      <c r="C31" s="20"/>
      <c r="D31" s="20"/>
      <c r="E31" s="20"/>
      <c r="F31" s="38"/>
      <c r="G31" s="39">
        <f>'[1]2021'!$P$105*1000</f>
        <v>31435.465219153433</v>
      </c>
    </row>
    <row r="32" spans="1:7" ht="13">
      <c r="A32" s="24" t="s">
        <v>19</v>
      </c>
      <c r="B32" s="3" t="s">
        <v>34</v>
      </c>
      <c r="C32" s="4"/>
      <c r="D32" s="4"/>
      <c r="E32" s="4"/>
      <c r="F32" s="5"/>
      <c r="G32" s="34">
        <f>('[1]2021'!$P$110+'[1]2021'!$P$109)*1000</f>
        <v>21460</v>
      </c>
    </row>
    <row r="33" spans="1:7" ht="13">
      <c r="A33" s="24" t="s">
        <v>20</v>
      </c>
      <c r="B33" s="3" t="s">
        <v>26</v>
      </c>
      <c r="C33" s="4"/>
      <c r="D33" s="4"/>
      <c r="E33" s="4"/>
      <c r="F33" s="5"/>
      <c r="G33" s="34">
        <f>'[1]2021'!$P$111*1000</f>
        <v>9594</v>
      </c>
    </row>
    <row r="34" spans="1:7" ht="13">
      <c r="A34" s="24" t="s">
        <v>22</v>
      </c>
      <c r="B34" s="3" t="s">
        <v>28</v>
      </c>
      <c r="C34" s="4"/>
      <c r="D34" s="4"/>
      <c r="E34" s="4"/>
      <c r="F34" s="5"/>
      <c r="G34" s="34">
        <f>'[1]2021'!$P$106*1000</f>
        <v>6752.492626681799</v>
      </c>
    </row>
    <row r="35" spans="1:7" ht="13">
      <c r="A35" s="42" t="s">
        <v>23</v>
      </c>
      <c r="B35" s="3" t="s">
        <v>27</v>
      </c>
      <c r="C35" s="4"/>
      <c r="D35" s="4"/>
      <c r="E35" s="4"/>
      <c r="F35" s="5"/>
      <c r="G35" s="37">
        <f>SUM(G37:G39)</f>
        <v>341365.8421920219</v>
      </c>
    </row>
    <row r="36" spans="1:7" ht="13">
      <c r="A36" s="43"/>
      <c r="B36" s="16" t="s">
        <v>10</v>
      </c>
      <c r="C36" s="17"/>
      <c r="D36" s="17"/>
      <c r="E36" s="17"/>
      <c r="F36" s="18"/>
      <c r="G36" s="40"/>
    </row>
    <row r="37" spans="1:7" ht="13" customHeight="1">
      <c r="A37" s="43"/>
      <c r="B37" s="59" t="s">
        <v>49</v>
      </c>
      <c r="C37" s="60"/>
      <c r="D37" s="60"/>
      <c r="E37" s="60"/>
      <c r="F37" s="61"/>
      <c r="G37" s="41">
        <f>'[1]2021'!$P98*1000</f>
        <v>262584.8221776293</v>
      </c>
    </row>
    <row r="38" spans="1:7" ht="13" customHeight="1">
      <c r="A38" s="43"/>
      <c r="B38" s="59" t="s">
        <v>50</v>
      </c>
      <c r="C38" s="60"/>
      <c r="D38" s="60"/>
      <c r="E38" s="60"/>
      <c r="F38" s="61"/>
      <c r="G38" s="41">
        <f>'[1]2021'!$P99*1000</f>
        <v>52723.6327646603</v>
      </c>
    </row>
    <row r="39" spans="1:7" ht="13" customHeight="1">
      <c r="A39" s="44"/>
      <c r="B39" s="59" t="s">
        <v>51</v>
      </c>
      <c r="C39" s="60"/>
      <c r="D39" s="60"/>
      <c r="E39" s="60"/>
      <c r="F39" s="61"/>
      <c r="G39" s="41">
        <f>('[1]2021'!$P$100+'[1]2021'!$P$101+'[1]2021'!$P$102)*1000</f>
        <v>26057.38724973233</v>
      </c>
    </row>
    <row r="40" spans="1:7" ht="26.5" customHeight="1">
      <c r="A40" s="24" t="s">
        <v>24</v>
      </c>
      <c r="B40" s="59" t="s">
        <v>48</v>
      </c>
      <c r="C40" s="60"/>
      <c r="D40" s="60"/>
      <c r="E40" s="60"/>
      <c r="F40" s="61"/>
      <c r="G40" s="34">
        <f>('[1]2021'!$P$104+'[1]2021'!$P$112+'[1]2021'!$P$113+'[1]2021'!$P$118)*1000</f>
        <v>289909.89283231535</v>
      </c>
    </row>
    <row r="41" spans="1:7" ht="13">
      <c r="A41" s="24" t="s">
        <v>25</v>
      </c>
      <c r="B41" s="3" t="s">
        <v>29</v>
      </c>
      <c r="C41" s="4"/>
      <c r="D41" s="4"/>
      <c r="E41" s="4"/>
      <c r="F41" s="5"/>
      <c r="G41" s="34">
        <f>'[1]2021'!$P$117*1000</f>
        <v>380923</v>
      </c>
    </row>
    <row r="42" spans="1:7" ht="13">
      <c r="A42" s="29" t="s">
        <v>36</v>
      </c>
      <c r="B42" s="22"/>
      <c r="C42" s="22"/>
      <c r="D42" s="22"/>
      <c r="E42" s="22"/>
      <c r="F42" s="5"/>
      <c r="G42" s="26">
        <f>G17-G22</f>
        <v>-437256.1487162791</v>
      </c>
    </row>
    <row r="43" spans="1:7" ht="13">
      <c r="A43" s="29" t="s">
        <v>30</v>
      </c>
      <c r="B43" s="22"/>
      <c r="C43" s="22"/>
      <c r="D43" s="22"/>
      <c r="E43" s="22"/>
      <c r="F43" s="5"/>
      <c r="G43" s="26">
        <f>G42-G15</f>
        <v>-685492.8887162791</v>
      </c>
    </row>
    <row r="44" spans="1:7" ht="13">
      <c r="A44" s="1"/>
      <c r="B44" s="1"/>
      <c r="C44" s="1"/>
      <c r="D44" s="1"/>
      <c r="E44" s="1"/>
      <c r="F44" s="1"/>
      <c r="G44" s="1"/>
    </row>
    <row r="45" spans="1:7" ht="13">
      <c r="A45" s="1"/>
      <c r="B45" s="1" t="s">
        <v>37</v>
      </c>
      <c r="C45" s="1"/>
      <c r="D45" s="1"/>
      <c r="E45" s="1"/>
      <c r="F45" s="1"/>
      <c r="G45" s="1"/>
    </row>
    <row r="46" spans="1:7" ht="13">
      <c r="A46" s="1"/>
      <c r="B46" s="1"/>
      <c r="C46" s="1"/>
      <c r="D46" s="1"/>
      <c r="E46" s="1"/>
      <c r="F46" s="1"/>
      <c r="G46" s="1"/>
    </row>
    <row r="47" spans="1:7" ht="13">
      <c r="A47" s="1"/>
      <c r="B47" s="1"/>
      <c r="C47" s="1"/>
      <c r="D47" s="1"/>
      <c r="E47" s="1"/>
      <c r="F47" s="1"/>
      <c r="G47" s="1"/>
    </row>
    <row r="48" spans="1:7" ht="13">
      <c r="A48" s="1"/>
      <c r="B48" s="1"/>
      <c r="C48" s="1"/>
      <c r="D48" s="1"/>
      <c r="E48" s="1"/>
      <c r="F48" s="1"/>
      <c r="G48" s="1"/>
    </row>
    <row r="49" spans="1:7" ht="13">
      <c r="A49" s="1"/>
      <c r="B49" s="1"/>
      <c r="C49" s="1"/>
      <c r="D49" s="1"/>
      <c r="E49" s="1"/>
      <c r="F49" s="1"/>
      <c r="G49" s="1"/>
    </row>
    <row r="50" spans="1:7" ht="13">
      <c r="A50" s="1"/>
      <c r="B50" s="1"/>
      <c r="C50" s="1"/>
      <c r="D50" s="1"/>
      <c r="E50" s="1"/>
      <c r="F50" s="1"/>
      <c r="G50" s="1"/>
    </row>
    <row r="51" spans="1:7" ht="13">
      <c r="A51" s="1"/>
      <c r="B51" s="1"/>
      <c r="C51" s="1"/>
      <c r="D51" s="1"/>
      <c r="E51" s="1"/>
      <c r="F51" s="1"/>
      <c r="G51" s="1"/>
    </row>
    <row r="52" spans="1:7" ht="13">
      <c r="A52" s="1"/>
      <c r="B52" s="1"/>
      <c r="C52" s="1"/>
      <c r="D52" s="1"/>
      <c r="E52" s="1"/>
      <c r="F52" s="1"/>
      <c r="G52" s="1"/>
    </row>
    <row r="53" spans="1:7" ht="13">
      <c r="A53" s="1"/>
      <c r="B53" s="1"/>
      <c r="C53" s="1"/>
      <c r="D53" s="1"/>
      <c r="E53" s="1"/>
      <c r="F53" s="1"/>
      <c r="G53" s="1"/>
    </row>
    <row r="54" spans="1:7" ht="13">
      <c r="A54" s="1"/>
      <c r="B54" s="1"/>
      <c r="C54" s="1"/>
      <c r="D54" s="1"/>
      <c r="E54" s="1"/>
      <c r="F54" s="1"/>
      <c r="G54" s="1"/>
    </row>
    <row r="55" spans="1:7" ht="13">
      <c r="A55" s="1"/>
      <c r="B55" s="1"/>
      <c r="C55" s="1"/>
      <c r="D55" s="1"/>
      <c r="E55" s="1"/>
      <c r="F55" s="1"/>
      <c r="G55" s="1"/>
    </row>
    <row r="56" spans="1:7" ht="13">
      <c r="A56" s="1"/>
      <c r="B56" s="1"/>
      <c r="C56" s="1"/>
      <c r="D56" s="1"/>
      <c r="E56" s="1"/>
      <c r="F56" s="1"/>
      <c r="G56" s="1"/>
    </row>
    <row r="57" spans="1:7" ht="13">
      <c r="A57" s="1"/>
      <c r="B57" s="1"/>
      <c r="C57" s="1"/>
      <c r="D57" s="1"/>
      <c r="E57" s="1"/>
      <c r="F57" s="1"/>
      <c r="G57" s="1"/>
    </row>
    <row r="58" spans="1:7" ht="13">
      <c r="A58" s="1"/>
      <c r="B58" s="1"/>
      <c r="C58" s="1"/>
      <c r="D58" s="1"/>
      <c r="E58" s="1"/>
      <c r="F58" s="1"/>
      <c r="G58" s="1"/>
    </row>
    <row r="59" spans="1:7" ht="13">
      <c r="A59" s="1"/>
      <c r="B59" s="1"/>
      <c r="C59" s="1"/>
      <c r="D59" s="1"/>
      <c r="E59" s="1"/>
      <c r="F59" s="1"/>
      <c r="G59" s="1"/>
    </row>
    <row r="60" spans="1:7" ht="13">
      <c r="A60" s="1"/>
      <c r="B60" s="1"/>
      <c r="C60" s="1"/>
      <c r="D60" s="1"/>
      <c r="E60" s="1"/>
      <c r="F60" s="1"/>
      <c r="G60" s="1"/>
    </row>
    <row r="61" spans="1:7" ht="13">
      <c r="A61" s="1"/>
      <c r="B61" s="1"/>
      <c r="C61" s="1"/>
      <c r="D61" s="1"/>
      <c r="E61" s="1"/>
      <c r="F61" s="1"/>
      <c r="G61" s="1"/>
    </row>
  </sheetData>
  <mergeCells count="12">
    <mergeCell ref="B40:F40"/>
    <mergeCell ref="B37:F37"/>
    <mergeCell ref="B38:F38"/>
    <mergeCell ref="B39:F39"/>
    <mergeCell ref="A35:A39"/>
    <mergeCell ref="A1:G1"/>
    <mergeCell ref="G25:G27"/>
    <mergeCell ref="G29:G30"/>
    <mergeCell ref="A29:A30"/>
    <mergeCell ref="A25:A27"/>
    <mergeCell ref="B29:F29"/>
    <mergeCell ref="B30:F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2021-02-11T08:00:26Z</cp:lastPrinted>
  <dcterms:created xsi:type="dcterms:W3CDTF">2021-02-10T12:27:03Z</dcterms:created>
  <dcterms:modified xsi:type="dcterms:W3CDTF">2022-03-16T13:21:47Z</dcterms:modified>
  <cp:category/>
  <cp:version/>
  <cp:contentType/>
  <cp:contentStatus/>
</cp:coreProperties>
</file>