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<sst xmlns="http://schemas.openxmlformats.org/spreadsheetml/2006/main" count="75" uniqueCount="67">
  <si>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</si>
  <si>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</si>
  <si>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</si>
  <si>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</si>
  <si>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</si>
  <si>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</si>
  <si>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</si>
  <si>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</si>
  <si>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</si>
  <si>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</si>
  <si>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</si>
  <si>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</si>
  <si>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</si>
  <si>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</si>
  <si>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</si>
  <si>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</si>
  <si>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</si>
  <si>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</si>
  <si>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</si>
  <si>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</si>
  <si>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</si>
  <si>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</si>
  <si>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</si>
  <si>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</si>
  <si>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</si>
  <si>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</si>
  <si>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</si>
  <si>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</si>
  <si>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</si>
  <si>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</si>
  <si>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</si>
  <si>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</si>
  <si>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</si>
  <si>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</si>
  <si>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</si>
  <si>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</si>
  <si>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</si>
  <si>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</si>
  <si>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</si>
  <si>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</si>
  <si>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</si>
  <si>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</si>
  <si>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</si>
  <si>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</si>
  <si>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</si>
  <si>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</si>
  <si>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</si>
  <si>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</si>
  <si>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</si>
  <si>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</si>
  <si>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</si>
  <si>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</si>
  <si>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</si>
  <si>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</si>
  <si>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Расходы по прочей деятельности</t>
  </si>
  <si>
    <t>Услуги сторонних организаций по обслуживанию дворовой территории (доставка песка, соли, ремонт газонокосилок, обработка и расчистка дорог и тротуаров в зимнее время)</t>
  </si>
  <si>
    <t xml:space="preserve">страховые взносы </t>
  </si>
  <si>
    <t>прочие расходы АУП (связь, обслуживание ПО и оргтехники, канцелярские расходы, обучение персонала, обслужив. сайта)</t>
  </si>
  <si>
    <t>заработная плата АУП</t>
  </si>
  <si>
    <t>Внеэксплуатационные расходы (налоги, сборы, госпошлины)</t>
  </si>
  <si>
    <t>услуги сторонних организаций по ремонту автотранспорта</t>
  </si>
  <si>
    <t>услуги по формированию ЕПД (квитанций), банка по обслуживанию расчетного счета</t>
  </si>
  <si>
    <t>Годовой отчет о выполнении договора управления МКД 54, к1 по ул. Губкина за 2023г.</t>
  </si>
  <si>
    <t>Тариф на содержание помещений с 01.04.2023.</t>
  </si>
  <si>
    <t>Задолженность собственников помещений на 01.01.2023.</t>
  </si>
  <si>
    <t>Задолженность собственников помещений на 01.01.2024.</t>
  </si>
  <si>
    <t>Тариф на содержание помещений с 01.07.2023.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</si>
</sst>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0" fontId="0" fillId="0" borderId="1" xfId="0" applyFont="1" applyBorder="1"/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4" fontId="2" fillId="0" borderId="11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AN6">
            <v>993.1190588462623</v>
          </cell>
        </row>
        <row r="8">
          <cell r="AN8">
            <v>843.8430000000001</v>
          </cell>
        </row>
        <row r="18">
          <cell r="AN18">
            <v>134.716</v>
          </cell>
        </row>
        <row r="74">
          <cell r="AN74">
            <v>14.560058846262187</v>
          </cell>
        </row>
        <row r="82">
          <cell r="AN82">
            <v>600.3397749752417</v>
          </cell>
        </row>
        <row r="85">
          <cell r="AN85">
            <v>2.4037056043097933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90">
          <cell r="AN90">
            <v>4.455622342710272</v>
          </cell>
        </row>
        <row r="91">
          <cell r="AN91">
            <v>26.202407451187725</v>
          </cell>
        </row>
        <row r="92">
          <cell r="AN92">
            <v>5.260547219083608</v>
          </cell>
        </row>
        <row r="93">
          <cell r="AN93">
            <v>7.238721614190286</v>
          </cell>
        </row>
        <row r="95">
          <cell r="AN95">
            <v>14.964887684418681</v>
          </cell>
        </row>
        <row r="96">
          <cell r="AN96">
            <v>177.5305752389042</v>
          </cell>
        </row>
        <row r="97">
          <cell r="AN97">
            <v>35.5792612386569</v>
          </cell>
        </row>
        <row r="98">
          <cell r="AN98">
            <v>2.3193645992620024</v>
          </cell>
        </row>
        <row r="99">
          <cell r="AN99">
            <v>158.00175425565442</v>
          </cell>
        </row>
        <row r="100">
          <cell r="AN100">
            <v>123.61509084457668</v>
          </cell>
        </row>
        <row r="101">
          <cell r="AN101">
            <v>24.061773700308372</v>
          </cell>
        </row>
        <row r="102">
          <cell r="AN102">
            <v>4.327003006534014</v>
          </cell>
        </row>
        <row r="103">
          <cell r="AN103">
            <v>0.6431224989146679</v>
          </cell>
        </row>
        <row r="104">
          <cell r="AN104">
            <v>5.3547642053206985</v>
          </cell>
        </row>
        <row r="106">
          <cell r="AN106">
            <v>13.497373560732877</v>
          </cell>
        </row>
        <row r="107">
          <cell r="AN107">
            <v>12.337644468124136</v>
          </cell>
        </row>
        <row r="108">
          <cell r="AN108">
            <v>4.464115341797564</v>
          </cell>
        </row>
        <row r="111">
          <cell r="AN111">
            <v>0</v>
          </cell>
        </row>
        <row r="113">
          <cell r="AN113">
            <v>7.2</v>
          </cell>
        </row>
        <row r="114">
          <cell r="AN114">
            <v>17.145837546384456</v>
          </cell>
        </row>
        <row r="116">
          <cell r="AN116">
            <v>26.069425564415624</v>
          </cell>
        </row>
        <row r="117">
          <cell r="AN117">
            <v>5.5729065575806125</v>
          </cell>
        </row>
        <row r="118">
          <cell r="AN118">
            <v>2.447619208639492</v>
          </cell>
        </row>
        <row r="119">
          <cell r="AN119">
            <v>124.82467201200001</v>
          </cell>
        </row>
        <row r="120">
          <cell r="AN120">
            <v>-52.381</v>
          </cell>
        </row>
        <row r="121">
          <cell r="AN121">
            <v>5.204333467188985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49" t="s">
        <v>62</v>
      </c>
      <c r="B1" s="49"/>
      <c r="C1" s="49"/>
      <c r="D1" s="49"/>
      <c r="E1" s="49"/>
      <c r="F1" s="49"/>
      <c r="G1" s="49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2">
        <v>3243.2999999999997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42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2257.7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8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985.6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2091</v>
      </c>
    </row>
    <row r="9" spans="1:7" ht="12.75">
      <c r="A9" s="3" t="s">
        <v>63</v>
      </c>
      <c r="B9" s="4"/>
      <c r="C9" s="4"/>
      <c r="D9" s="4"/>
      <c r="E9" s="5"/>
      <c r="F9" s="2" t="s">
        <v>39</v>
      </c>
      <c r="G9" s="32">
        <v>21.23</v>
      </c>
    </row>
    <row r="10" spans="1:7" ht="12.75">
      <c r="A10" s="3" t="s">
        <v>66</v>
      </c>
      <c r="B10" s="4"/>
      <c r="C10" s="4"/>
      <c r="D10" s="4"/>
      <c r="E10" s="5"/>
      <c r="F10" s="2" t="s">
        <v>39</v>
      </c>
      <c r="G10" s="33">
        <v>23.76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64</v>
      </c>
      <c r="B13" s="4"/>
      <c r="C13" s="4"/>
      <c r="D13" s="4"/>
      <c r="E13" s="4"/>
      <c r="F13" s="5"/>
      <c r="G13" s="27">
        <v>182061.34</v>
      </c>
    </row>
    <row r="14" spans="1:7" ht="12.75">
      <c r="A14" s="3" t="s">
        <v>65</v>
      </c>
      <c r="B14" s="4"/>
      <c r="C14" s="4"/>
      <c r="D14" s="4"/>
      <c r="E14" s="4"/>
      <c r="F14" s="5"/>
      <c r="G14" s="27">
        <v>483867.3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'[1]2023'!$AN$6*1000</f>
        <v>993119.0588462623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'[1]2023'!$AN$8*1000</f>
        <v>843843.0000000001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'[1]2023'!$AN$18*1000</f>
        <v>134716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'[1]2023'!$AN$74*1000</f>
        <v>14560.058846262187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'[1]2023'!$AN$82*1000</f>
        <v>600339.7749752416</v>
      </c>
      <c r="H22" s="30"/>
    </row>
    <row r="23" spans="1:7" ht="12.75">
      <c r="A23" s="9" t="s">
        <v>9</v>
      </c>
      <c r="B23" s="1"/>
      <c r="C23" s="1"/>
      <c r="D23" s="1"/>
      <c r="E23" s="1"/>
      <c r="F23" s="1"/>
      <c r="G23" s="2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('[1]2023'!$AN$85+'[1]2023'!$AN$90+'[1]2023'!$AN$95)*1000</f>
        <v>21824.215631438747</v>
      </c>
    </row>
    <row r="25" spans="1:7" ht="12.75">
      <c r="A25" s="53" t="s">
        <v>11</v>
      </c>
      <c r="B25" s="3" t="s">
        <v>18</v>
      </c>
      <c r="C25" s="4"/>
      <c r="D25" s="4"/>
      <c r="E25" s="4"/>
      <c r="F25" s="5"/>
      <c r="G25" s="47">
        <f>('[1]2023'!$AN$86+'[1]2023'!$AN$91+'[1]2023'!$AN$96)*1000</f>
        <v>203732.9826900919</v>
      </c>
    </row>
    <row r="26" spans="1:7" ht="12.75">
      <c r="A26" s="54"/>
      <c r="B26" s="16" t="s">
        <v>12</v>
      </c>
      <c r="C26" s="17"/>
      <c r="D26" s="17"/>
      <c r="E26" s="17"/>
      <c r="F26" s="18"/>
      <c r="G26" s="50"/>
    </row>
    <row r="27" spans="1:7" ht="12.75">
      <c r="A27" s="55"/>
      <c r="B27" s="19" t="s">
        <v>13</v>
      </c>
      <c r="C27" s="20"/>
      <c r="D27" s="20"/>
      <c r="E27" s="20"/>
      <c r="F27" s="21"/>
      <c r="G27" s="48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('[1]2023'!$AN$87+'[1]2023'!$AN$92+'[1]2023'!$AN$97)*1000</f>
        <v>40839.8084577405</v>
      </c>
    </row>
    <row r="29" spans="1:7" ht="12.75">
      <c r="A29" s="51" t="s">
        <v>15</v>
      </c>
      <c r="B29" s="3" t="s">
        <v>16</v>
      </c>
      <c r="C29" s="4"/>
      <c r="D29" s="4"/>
      <c r="E29" s="4"/>
      <c r="F29" s="5"/>
      <c r="G29" s="47">
        <f>'[1]2023'!$AN$88</f>
        <v>0</v>
      </c>
    </row>
    <row r="30" spans="1:7" ht="12.75">
      <c r="A30" s="52"/>
      <c r="B30" s="3" t="s">
        <v>26</v>
      </c>
      <c r="C30" s="4"/>
      <c r="D30" s="4"/>
      <c r="E30" s="4"/>
      <c r="F30" s="5"/>
      <c r="G30" s="48"/>
    </row>
    <row r="31" spans="1:7" ht="12.75">
      <c r="A31" s="51" t="s">
        <v>19</v>
      </c>
      <c r="B31" s="3" t="s">
        <v>41</v>
      </c>
      <c r="C31" s="4"/>
      <c r="D31" s="4"/>
      <c r="E31" s="4"/>
      <c r="F31" s="5"/>
      <c r="G31" s="47">
        <f>'[1]2023'!$AN$93*1000</f>
        <v>7238.721614190286</v>
      </c>
    </row>
    <row r="32" spans="1:7" ht="12.75">
      <c r="A32" s="52"/>
      <c r="B32" s="3" t="s">
        <v>42</v>
      </c>
      <c r="C32" s="4"/>
      <c r="D32" s="4"/>
      <c r="E32" s="4"/>
      <c r="F32" s="5"/>
      <c r="G32" s="48"/>
    </row>
    <row r="33" spans="1:7" ht="27.6" customHeight="1">
      <c r="A33" s="24" t="s">
        <v>20</v>
      </c>
      <c r="B33" s="39" t="s">
        <v>55</v>
      </c>
      <c r="C33" s="40"/>
      <c r="D33" s="40"/>
      <c r="E33" s="40"/>
      <c r="F33" s="41"/>
      <c r="G33" s="29">
        <f>'[1]2023'!$AN$98*1000</f>
        <v>2319.3645992620022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'[1]2023'!$AN$107*1000</f>
        <v>12337.644468124136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'[1]2023'!$AN$111</f>
        <v>0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'[1]2023'!$AN$113*1000</f>
        <v>7200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'[1]2023'!$AN$108*1000</f>
        <v>4464.115341797564</v>
      </c>
    </row>
    <row r="38" spans="1:7" ht="12.75">
      <c r="A38" s="35" t="s">
        <v>27</v>
      </c>
      <c r="B38" s="3" t="s">
        <v>30</v>
      </c>
      <c r="C38" s="4"/>
      <c r="D38" s="4"/>
      <c r="E38" s="4"/>
      <c r="F38" s="5"/>
      <c r="G38" s="37">
        <f>'[1]2023'!$AN$99*1000</f>
        <v>158001.7542556544</v>
      </c>
    </row>
    <row r="39" spans="1:7" ht="12.75">
      <c r="A39" s="42" t="s">
        <v>9</v>
      </c>
      <c r="B39" s="43"/>
      <c r="C39" s="43"/>
      <c r="D39" s="43"/>
      <c r="E39" s="43"/>
      <c r="F39" s="44"/>
      <c r="G39" s="38"/>
    </row>
    <row r="40" spans="1:7" ht="12.75">
      <c r="A40" s="36"/>
      <c r="B40" s="46" t="s">
        <v>58</v>
      </c>
      <c r="C40" s="46"/>
      <c r="D40" s="46"/>
      <c r="E40" s="46"/>
      <c r="F40" s="46"/>
      <c r="G40" s="37">
        <f>'[1]2023'!$AN$100*1000</f>
        <v>123615.09084457668</v>
      </c>
    </row>
    <row r="41" spans="1:7" ht="12.75">
      <c r="A41" s="36"/>
      <c r="B41" s="46" t="s">
        <v>56</v>
      </c>
      <c r="C41" s="46"/>
      <c r="D41" s="46"/>
      <c r="E41" s="46"/>
      <c r="F41" s="46"/>
      <c r="G41" s="37">
        <f>'[1]2023'!$AN$101*1000</f>
        <v>24061.77370030837</v>
      </c>
    </row>
    <row r="42" spans="1:7" ht="24.95" customHeight="1">
      <c r="A42" s="36"/>
      <c r="B42" s="45" t="s">
        <v>57</v>
      </c>
      <c r="C42" s="45"/>
      <c r="D42" s="45"/>
      <c r="E42" s="45"/>
      <c r="F42" s="45"/>
      <c r="G42" s="37">
        <f>('[1]2023'!$AN$102+'[1]2023'!$AN$103+'[1]2023'!$AN$104)*1000</f>
        <v>10324.88971076938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47587.324891368604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61</v>
      </c>
      <c r="C45" s="4"/>
      <c r="D45" s="4"/>
      <c r="E45" s="4"/>
      <c r="F45" s="5"/>
      <c r="G45" s="29">
        <f>'[1]2023'!$AN$106*1000</f>
        <v>13497.373560732876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'[1]2023'!$AN$116*1000</f>
        <v>26069.425564415626</v>
      </c>
    </row>
    <row r="47" spans="1:7" ht="12.75">
      <c r="A47" s="2"/>
      <c r="B47" s="19" t="s">
        <v>60</v>
      </c>
      <c r="C47" s="4"/>
      <c r="D47" s="4"/>
      <c r="E47" s="4"/>
      <c r="F47" s="5"/>
      <c r="G47" s="29">
        <f>'[1]2023'!$AN$117*1000</f>
        <v>5572.906557580613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'[1]2023'!$AN$118*1000</f>
        <v>2447.6192086394917</v>
      </c>
    </row>
    <row r="49" spans="1:7" ht="12.75">
      <c r="A49" s="2" t="s">
        <v>31</v>
      </c>
      <c r="B49" s="3" t="s">
        <v>59</v>
      </c>
      <c r="C49" s="4"/>
      <c r="D49" s="4"/>
      <c r="E49" s="4"/>
      <c r="F49" s="5"/>
      <c r="G49" s="29">
        <f>'[1]2023'!$AN$114*1000</f>
        <v>17145.837546384457</v>
      </c>
    </row>
    <row r="50" spans="1:7" ht="12.75">
      <c r="A50" s="2" t="s">
        <v>33</v>
      </c>
      <c r="B50" s="3" t="s">
        <v>54</v>
      </c>
      <c r="C50" s="4"/>
      <c r="D50" s="4"/>
      <c r="E50" s="4"/>
      <c r="F50" s="5"/>
      <c r="G50" s="29">
        <f>'[1]2023'!$AN$121*1000</f>
        <v>5204.333467188985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('[1]2023'!$AN$119+'[1]2023'!$AN$120)*1000</f>
        <v>72443.67201200001</v>
      </c>
    </row>
    <row r="52" spans="1:7" ht="12.75">
      <c r="A52" s="31" t="s">
        <v>44</v>
      </c>
      <c r="B52" s="22"/>
      <c r="C52" s="22"/>
      <c r="D52" s="22"/>
      <c r="E52" s="22"/>
      <c r="F52" s="5"/>
      <c r="G52" s="27">
        <f>G16-G22</f>
        <v>392779.28387102066</v>
      </c>
    </row>
    <row r="53" spans="1:7" ht="12.75">
      <c r="A53" s="31" t="s">
        <v>36</v>
      </c>
      <c r="B53" s="22"/>
      <c r="C53" s="22"/>
      <c r="D53" s="22"/>
      <c r="E53" s="22"/>
      <c r="F53" s="5"/>
      <c r="G53" s="27">
        <f>G52-G14</f>
        <v>-91088.01612897933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 t="s">
        <v>46</v>
      </c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G31:G32"/>
    <mergeCell ref="A1:G1"/>
    <mergeCell ref="G25:G27"/>
    <mergeCell ref="G29:G30"/>
    <mergeCell ref="A31:A32"/>
    <mergeCell ref="A29:A30"/>
    <mergeCell ref="A25:A27"/>
    <mergeCell ref="B33:F33"/>
    <mergeCell ref="A39:F39"/>
    <mergeCell ref="B42:F42"/>
    <mergeCell ref="B41:F41"/>
    <mergeCell ref="B40:F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2021-03-17T09:33:11Z</cp:lastPrinted>
  <dcterms:created xsi:type="dcterms:W3CDTF">2021-02-10T12:27:03Z</dcterms:created>
  <dcterms:modified xsi:type="dcterms:W3CDTF">2024-03-26T10:40:55Z</dcterms:modified>
  <cp:category/>
  <cp:version/>
  <cp:contentType/>
  <cp:contentStatus/>
</cp:coreProperties>
</file>