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19" sheetId="1" r:id="rId1"/>
  </sheets>
  <externalReferences>
    <externalReference r:id="rId4"/>
    <externalReference r:id="rId5"/>
  </externalReferences>
  <definedNames>
    <definedName name="_xlnm.Print_Area" localSheetId="0">'2019'!$A$1:$S$226</definedName>
  </definedNames>
  <calcPr fullCalcOnLoad="1"/>
</workbook>
</file>

<file path=xl/sharedStrings.xml><?xml version="1.0" encoding="utf-8"?>
<sst xmlns="http://schemas.openxmlformats.org/spreadsheetml/2006/main" count="252" uniqueCount="179">
  <si>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</si>
  <si>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</si>
  <si>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</si>
  <si>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</si>
  <si>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</si>
  <si>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</si>
  <si>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</si>
  <si>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</si>
  <si>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</si>
  <si>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</si>
  <si>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</si>
  <si>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</si>
  <si>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</si>
  <si>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</si>
  <si>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</si>
  <si>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</si>
  <si>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</si>
  <si>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</si>
  <si>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</si>
  <si>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</si>
  <si>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</si>
  <si>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</si>
  <si>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</si>
  <si>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</si>
  <si>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</si>
  <si>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</si>
  <si>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</si>
  <si>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</si>
  <si>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</si>
  <si>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</si>
  <si>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</si>
  <si>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</si>
  <si>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</si>
  <si>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</si>
  <si>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</si>
  <si>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</si>
  <si>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</si>
  <si>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</si>
  <si>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</si>
  <si>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</si>
  <si>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</si>
  <si>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</si>
  <si>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</si>
  <si>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</si>
  <si>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</si>
  <si>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</si>
  <si>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</si>
  <si>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</si>
  <si>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</si>
  <si>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</si>
  <si>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</si>
  <si>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</si>
  <si>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</si>
  <si>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</si>
  <si>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</si>
  <si>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</si>
  <si>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</si>
  <si>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</si>
  <si>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</si>
  <si>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</si>
  <si>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</si>
  <si>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</si>
  <si>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</si>
  <si>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</si>
  <si>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</si>
  <si>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</si>
  <si>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</si>
  <si>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</si>
  <si>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</si>
  <si>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</si>
  <si>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</si>
  <si>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</si>
  <si>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</si>
  <si>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</si>
  <si>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</si>
  <si>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</si>
  <si>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</si>
  <si>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</si>
  <si>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</si>
  <si>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</si>
  <si>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</si>
  <si>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</si>
  <si>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</si>
  <si>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</si>
  <si>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</si>
  <si>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</si>
  <si>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</si>
  <si>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</si>
  <si>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</si>
  <si>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</si>
  <si>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</si>
  <si>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</si>
  <si>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</si>
  <si>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</si>
  <si>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</si>
  <si>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</si>
  <si>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</si>
  <si>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</si>
  <si>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</si>
  <si>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</si>
  <si>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</si>
  <si>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</si>
  <si>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</si>
  <si>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</si>
  <si>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</si>
  <si>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</si>
  <si>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</si>
  <si>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</si>
  <si>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</si>
  <si>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</si>
  <si>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</si>
  <si>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</si>
  <si>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</si>
  <si>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</si>
  <si>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</si>
  <si>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</si>
  <si>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</si>
  <si>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</si>
  <si>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</si>
  <si>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</si>
  <si>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</si>
  <si>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</si>
  <si>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</si>
  <si>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</si>
  <si>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</si>
  <si>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</si>
  <si>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</si>
  <si>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</si>
  <si>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</si>
  <si>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</si>
  <si>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</si>
  <si>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</si>
  <si>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</si>
  <si>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</si>
  <si>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</si>
  <si>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</si>
  <si>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</si>
  <si>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</si>
  <si>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</si>
  <si>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</si>
  <si>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</si>
  <si>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</si>
  <si>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</si>
  <si>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</si>
  <si>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</si>
  <si>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</si>
  <si>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</si>
  <si>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</si>
  <si>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</si>
  <si>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</si>
  <si>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</si>
  <si>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</si>
  <si>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</si>
  <si>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</si>
  <si>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</si>
  <si>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</si>
  <si>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</si>
  <si>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</si>
  <si>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</si>
  <si>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</si>
  <si>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</si>
  <si>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</si>
  <si>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</si>
  <si>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</si>
  <si>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</si>
  <si>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</si>
  <si>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</si>
  <si>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</si>
  <si>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</si>
  <si>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</si>
  <si>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</si>
  <si>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</si>
  <si>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</si>
  <si>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</si>
  <si>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</si>
  <si>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тариф К2</t>
  </si>
  <si>
    <t xml:space="preserve">      Электроэнергия (ОДН), норматив кВт/м2</t>
  </si>
  <si>
    <t>Тариф на содержание жилья по МКД № 2 по ул. Каштановая с 01.07.2019.по 01.07.2020.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</si>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</sst>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W3">
            <v>10020.2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7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R101" sqref="R101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32.25" customHeight="1">
      <c r="A1" s="74" t="s">
        <v>177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175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0">
        <f>'[2]ноябрь'!$W$3</f>
        <v>10020.2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0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6">
        <f>R80+R85+R90+R95++R101+R110+R111</f>
        <v>12.087388086915563</v>
      </c>
      <c r="S79" s="18">
        <f>S80+S85+S90+S95+S101+S110+S111+S115</f>
        <v>1367.936</v>
      </c>
      <c r="T79" s="71">
        <f>R79*$T$3*6/1000</f>
        <v>726.708276651068</v>
      </c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7">
        <f>SUM(R81:R84)</f>
        <v>0.9625818857350794</v>
      </c>
      <c r="S80" s="18">
        <f>'[1]янв'!T80*2+'[1]март'!T80*4+'[1]июль'!T80*6</f>
        <v>169.022</v>
      </c>
      <c r="T80" s="71">
        <f aca="true" t="shared" si="17" ref="T80:T115">R80*$T$3*6/1000</f>
        <v>57.87157806865586</v>
      </c>
      <c r="U80" s="72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68">
        <v>0.3</v>
      </c>
      <c r="S81" s="26">
        <f>'[1]янв'!T81*2+'[1]март'!T81*4+'[1]июль'!T81*6</f>
        <v>6.28</v>
      </c>
      <c r="T81" s="71">
        <f t="shared" si="17"/>
        <v>18.036360000000002</v>
      </c>
      <c r="U81" s="72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68">
        <v>0.22677361542019916</v>
      </c>
      <c r="S82" s="26">
        <f>'[1]янв'!T82*2+'[1]март'!T82*4+'[1]июль'!T82*6</f>
        <v>30.146</v>
      </c>
      <c r="T82" s="71">
        <f t="shared" si="17"/>
        <v>13.63390188740088</v>
      </c>
      <c r="U82" s="72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68">
        <v>0.04580827031488023</v>
      </c>
      <c r="S83" s="26">
        <f>'[1]янв'!T83*2+'[1]март'!T83*4+'[1]июль'!T83*6</f>
        <v>6.066</v>
      </c>
      <c r="T83" s="71">
        <f t="shared" si="17"/>
        <v>2.7540481812549777</v>
      </c>
      <c r="U83" s="72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68">
        <v>0.39</v>
      </c>
      <c r="S84" s="26">
        <f>'[1]янв'!T84*2+'[1]март'!T84*4+'[1]июль'!T84*6</f>
        <v>126.53</v>
      </c>
      <c r="T84" s="71">
        <f t="shared" si="17"/>
        <v>23.447268000000005</v>
      </c>
      <c r="U84" s="72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7">
        <v>0.688436456191958</v>
      </c>
      <c r="S85" s="18">
        <f>'[1]янв'!T85*2+'[1]март'!T85*4+'[1]июль'!T85*6</f>
        <v>140.35</v>
      </c>
      <c r="T85" s="71">
        <f t="shared" si="17"/>
        <v>41.38962587000795</v>
      </c>
      <c r="U85" s="72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69">
        <v>0.15892535612719924</v>
      </c>
      <c r="S86" s="63">
        <f>'[1]янв'!T86*2+'[1]март'!T86*4+'[1]июль'!T86*6</f>
        <v>55.972</v>
      </c>
      <c r="T86" s="71">
        <f t="shared" si="17"/>
        <v>9.554783120794571</v>
      </c>
      <c r="U86" s="72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68">
        <v>0.40463632313134607</v>
      </c>
      <c r="S87" s="18">
        <f>'[1]янв'!T87*2+'[1]март'!T87*4+'[1]июль'!T87*6</f>
        <v>50.245999999999995</v>
      </c>
      <c r="T87" s="71">
        <f t="shared" si="17"/>
        <v>24.327221310244283</v>
      </c>
      <c r="U87" s="72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68">
        <v>0.10388916550200723</v>
      </c>
      <c r="S88" s="18">
        <f>'[1]янв'!T88*2+'[1]март'!T88*4+'[1]июль'!T88*6</f>
        <v>10.102</v>
      </c>
      <c r="T88" s="71">
        <f t="shared" si="17"/>
        <v>6.245941296979279</v>
      </c>
      <c r="U88" s="72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68">
        <v>0.02098561143140546</v>
      </c>
      <c r="S89" s="18">
        <f>'[1]янв'!T89*2+'[1]март'!T89*4+'[1]июль'!T89*6</f>
        <v>24.03</v>
      </c>
      <c r="T89" s="71">
        <f t="shared" si="17"/>
        <v>1.261680141989814</v>
      </c>
      <c r="U89" s="72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7">
        <v>5.670753946611563</v>
      </c>
      <c r="S90" s="18">
        <f>'[1]янв'!T90*2+'[1]март'!T90*4+'[1]июль'!T90*6</f>
        <v>573.612</v>
      </c>
      <c r="T90" s="71">
        <f t="shared" si="17"/>
        <v>340.9325321750231</v>
      </c>
      <c r="U90" s="72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68">
        <v>0.43901177182283113</v>
      </c>
      <c r="S91" s="26">
        <f>'[1]янв'!T91*2+'[1]март'!T91*4+'[1]июль'!T91*6</f>
        <v>69.68</v>
      </c>
      <c r="T91" s="71">
        <f t="shared" si="17"/>
        <v>26.393914536114796</v>
      </c>
      <c r="U91" s="72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68">
        <v>4.285024218271531</v>
      </c>
      <c r="S92" s="26">
        <f>'[1]янв'!T92*2+'[1]март'!T92*4+'[1]июль'!T92*6</f>
        <v>362.262</v>
      </c>
      <c r="T92" s="71">
        <f t="shared" si="17"/>
        <v>257.62079803154637</v>
      </c>
      <c r="U92" s="72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68">
        <v>0.8619179934651785</v>
      </c>
      <c r="S93" s="26">
        <f>'[1]янв'!T93*2+'[1]март'!T93*4+'[1]июль'!T93*6</f>
        <v>72.868</v>
      </c>
      <c r="T93" s="71">
        <f t="shared" si="17"/>
        <v>51.81954406871869</v>
      </c>
      <c r="U93" s="72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68">
        <v>0.08479996305202288</v>
      </c>
      <c r="S94" s="26">
        <f>'[1]янв'!T94*2+'[1]март'!T94*4+'[1]июль'!T94*6</f>
        <v>68.802</v>
      </c>
      <c r="T94" s="71">
        <f t="shared" si="17"/>
        <v>5.0982755386432785</v>
      </c>
      <c r="U94" s="72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7">
        <v>3.226494892853199</v>
      </c>
      <c r="S95" s="18">
        <f>'[1]янв'!T96*2+'[1]март'!T96*4+'[1]июль'!T96*6</f>
        <v>272.534</v>
      </c>
      <c r="T95" s="71">
        <f t="shared" si="17"/>
        <v>193.98074475220577</v>
      </c>
      <c r="U95" s="72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68">
        <v>2.3303481767351055</v>
      </c>
      <c r="S96" s="26">
        <f>'[1]янв'!T97*2+'[1]март'!T97*4+'[1]июль'!T97*6</f>
        <v>197.00799999999998</v>
      </c>
      <c r="T96" s="71">
        <f t="shared" si="17"/>
        <v>140.10332880312663</v>
      </c>
      <c r="U96" s="72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68">
        <v>0.4707303317004913</v>
      </c>
      <c r="S97" s="26">
        <f>'[1]янв'!T98*2+'[1]март'!T98*4+'[1]июль'!T98*6</f>
        <v>39.58</v>
      </c>
      <c r="T97" s="71">
        <f t="shared" si="17"/>
        <v>28.300872418231577</v>
      </c>
      <c r="U97" s="72"/>
    </row>
    <row r="98" spans="1:21" ht="29.25" customHeight="1">
      <c r="A98" s="28" t="s">
        <v>171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68">
        <v>0.15068106846269674</v>
      </c>
      <c r="S98" s="26">
        <f>'[1]янв'!T99*2+'[1]март'!T99*4+'[1]июль'!T99*6</f>
        <v>12.733999999999998</v>
      </c>
      <c r="T98" s="71">
        <f t="shared" si="17"/>
        <v>9.059126653259483</v>
      </c>
      <c r="U98" s="72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68">
        <v>0.15023543129164266</v>
      </c>
      <c r="S99" s="26">
        <f>'[1]янв'!T100*2+'[1]март'!T100*4+'[1]июль'!T100*6</f>
        <v>12.687999999999999</v>
      </c>
      <c r="T99" s="71">
        <f t="shared" si="17"/>
        <v>9.032334411771108</v>
      </c>
      <c r="U99" s="72"/>
    </row>
    <row r="100" spans="1:21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68">
        <v>0.12449988466326337</v>
      </c>
      <c r="S100" s="26">
        <f>'[1]янв'!T101*2+'[1]март'!T101*4+'[1]июль'!T101*6</f>
        <v>10.524000000000001</v>
      </c>
      <c r="T100" s="71">
        <f t="shared" si="17"/>
        <v>7.48508246581699</v>
      </c>
      <c r="U100" s="72"/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7">
        <f>R102+R103+R104+R107+R108+R109</f>
        <v>0.8916455687008444</v>
      </c>
      <c r="S101" s="18">
        <f>'[1]янв'!T102*2+'[1]март'!T102*4+'[1]июль'!T102*6</f>
        <v>76.61599999999999</v>
      </c>
      <c r="T101" s="71">
        <f t="shared" si="17"/>
        <v>53.60680156497721</v>
      </c>
      <c r="U101" s="72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68">
        <v>0.28320242220493547</v>
      </c>
      <c r="S102" s="26">
        <f>'[1]янв'!T103*2+'[1]март'!T103*4+'[1]июль'!T103*6</f>
        <v>23.412</v>
      </c>
      <c r="T102" s="71">
        <f t="shared" si="17"/>
        <v>17.02646946586737</v>
      </c>
      <c r="U102" s="72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68">
        <v>0.37628488630887885</v>
      </c>
      <c r="S103" s="26">
        <f>'[1]янв'!T105*2+'[1]март'!T105*4+'[1]июль'!T105*6</f>
        <v>31.118000000000002</v>
      </c>
      <c r="T103" s="71">
        <f t="shared" si="17"/>
        <v>22.622698906753367</v>
      </c>
      <c r="U103" s="72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68">
        <v>0.19188380085300805</v>
      </c>
      <c r="S104" s="26">
        <f>'[1]янв'!T106*2+'[1]март'!T106*4+'[1]июль'!T106*6</f>
        <v>2.4800000000000004</v>
      </c>
      <c r="T104" s="71">
        <f t="shared" si="17"/>
        <v>11.536284367843868</v>
      </c>
      <c r="U104" s="72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68">
        <v>0.15963710553494845</v>
      </c>
      <c r="S105" s="26">
        <f>'[1]янв'!T107*2+'[1]март'!T107*4+'[1]июль'!T107*6</f>
        <v>2.058</v>
      </c>
      <c r="T105" s="71">
        <f t="shared" si="17"/>
        <v>9.597574349287745</v>
      </c>
      <c r="U105" s="72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68">
        <v>0.03224669531805959</v>
      </c>
      <c r="S106" s="26">
        <f>'[1]янв'!T108*2+'[1]март'!T108*4+'[1]июль'!T108*6</f>
        <v>0.422</v>
      </c>
      <c r="T106" s="71">
        <f t="shared" si="17"/>
        <v>1.9387100185561243</v>
      </c>
      <c r="U106" s="72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68">
        <v>0.004122143832251225</v>
      </c>
      <c r="S107" s="26">
        <f>'[1]янв'!T109*2+'[1]март'!T109*4+'[1]июль'!T109*6</f>
        <v>0.33</v>
      </c>
      <c r="T107" s="71">
        <f t="shared" si="17"/>
        <v>0.24782823376754237</v>
      </c>
      <c r="U107" s="72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68">
        <v>0.036152315501770886</v>
      </c>
      <c r="S108" s="26">
        <f>'[1]янв'!T110*2+'[1]март'!T110*4+'[1]июль'!T110*6</f>
        <v>2.98</v>
      </c>
      <c r="T108" s="71">
        <f t="shared" si="17"/>
        <v>2.1735205907450683</v>
      </c>
      <c r="U108" s="72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68">
        <v>0</v>
      </c>
      <c r="S109" s="26"/>
      <c r="T109" s="71">
        <f t="shared" si="17"/>
        <v>0</v>
      </c>
      <c r="U109" s="72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7">
        <v>0.12056508669772333</v>
      </c>
      <c r="S110" s="18">
        <f>'[1]янв'!T111*2+'[1]март'!T111*4+'[1]июль'!T111*6</f>
        <v>15.406</v>
      </c>
      <c r="T110" s="71">
        <f t="shared" si="17"/>
        <v>7.248517690371164</v>
      </c>
      <c r="U110" s="72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7">
        <v>0.5269102501251939</v>
      </c>
      <c r="S111" s="18">
        <f>'[1]янв'!T112*2+'[1]март'!T112*4+'[1]июль'!T112*6</f>
        <v>43.566</v>
      </c>
      <c r="T111" s="71">
        <f t="shared" si="17"/>
        <v>31.678476529826806</v>
      </c>
      <c r="U111" s="72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68">
        <v>0.3032003902559922</v>
      </c>
      <c r="S112" s="26">
        <f>'[1]янв'!T113*2+'[1]март'!T113*4+'[1]июль'!T113*6</f>
        <v>26.388</v>
      </c>
      <c r="T112" s="71">
        <f t="shared" si="17"/>
        <v>18.22877130265856</v>
      </c>
      <c r="U112" s="72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68">
        <v>0.2204789903790588</v>
      </c>
      <c r="S113" s="26">
        <f>'[1]янв'!T114*2+'[1]март'!T114*4+'[1]июль'!T114*6</f>
        <v>16.896</v>
      </c>
      <c r="T113" s="71">
        <f t="shared" si="17"/>
        <v>13.25546147637747</v>
      </c>
      <c r="U113" s="72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0.0032308694901428524</v>
      </c>
      <c r="S114" s="26">
        <f>'[1]янв'!T115*2+'[1]март'!T115*4+'[1]июль'!T115*6</f>
        <v>0.28200000000000003</v>
      </c>
      <c r="T114" s="71">
        <f t="shared" si="17"/>
        <v>0.19424375079077646</v>
      </c>
      <c r="U114" s="72"/>
    </row>
    <row r="115" spans="1:20" s="48" customFormat="1" ht="15.75" customHeight="1">
      <c r="A115" s="49" t="s">
        <v>176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3">
        <v>0.82631</v>
      </c>
      <c r="S115" s="18">
        <f>'[1]янв'!T116*2+'[1]март'!T116*4+'[1]июль'!T116*6</f>
        <v>76.83</v>
      </c>
      <c r="T115" s="71">
        <f t="shared" si="17"/>
        <v>49.678748772000006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>
        <v>0</v>
      </c>
      <c r="S227" s="56"/>
    </row>
    <row r="228" spans="15:18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R228" s="1">
        <v>0</v>
      </c>
    </row>
    <row r="229" spans="15:18" ht="15.75" customHeight="1" hidden="1">
      <c r="O229" s="18">
        <f>'[1]янв'!O230*2+'[1]март'!O230*4+'[1]июль'!O230*6</f>
        <v>2022.6480000000001</v>
      </c>
      <c r="R229" s="1">
        <v>0</v>
      </c>
    </row>
    <row r="230" spans="15:18" ht="15.75" customHeight="1" hidden="1"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5:18" ht="15.75" customHeight="1" hidden="1">
      <c r="O231" s="18">
        <f>'[1]янв'!O232*2+'[1]март'!O232*4+'[1]июль'!O232*6</f>
        <v>0</v>
      </c>
      <c r="R231" s="1">
        <v>0</v>
      </c>
    </row>
    <row r="232" spans="15:18" ht="15.75" customHeight="1" hidden="1">
      <c r="O232" s="18">
        <f>'[1]янв'!O233*2+'[1]март'!O233*4+'[1]июль'!O233*6</f>
        <v>1368408</v>
      </c>
      <c r="R232" s="1">
        <v>0</v>
      </c>
    </row>
    <row r="233" spans="15:18" ht="15.75" customHeight="1" hidden="1">
      <c r="O233" s="18">
        <f>'[1]янв'!O234*2+'[1]март'!O234*4+'[1]июль'!O234*6</f>
        <v>971.3639999999999</v>
      </c>
      <c r="R233" s="1">
        <v>0</v>
      </c>
    </row>
    <row r="234" spans="15:18" ht="15.75" customHeight="1" hidden="1">
      <c r="O234" s="18">
        <f>'[1]янв'!O235*2+'[1]март'!O235*4+'[1]июль'!O235*6</f>
        <v>0</v>
      </c>
      <c r="R234" s="1">
        <v>0</v>
      </c>
    </row>
    <row r="235" spans="15:18" ht="15.75" customHeight="1" hidden="1">
      <c r="O235" s="18">
        <f>'[1]янв'!O236*2+'[1]март'!O236*4+'[1]июль'!O236*6</f>
        <v>0</v>
      </c>
      <c r="R235" s="1">
        <v>0</v>
      </c>
    </row>
    <row r="236" spans="15:18" ht="15.75" customHeight="1" hidden="1">
      <c r="O236" s="18">
        <f>'[1]янв'!O237*2+'[1]март'!O237*4+'[1]июль'!O237*6</f>
        <v>8656.118</v>
      </c>
      <c r="P236" s="1" t="s">
        <v>164</v>
      </c>
      <c r="R236" s="1">
        <v>0</v>
      </c>
    </row>
    <row r="237" spans="15:18" ht="15.75" customHeight="1" hidden="1">
      <c r="O237" s="18">
        <f>'[1]янв'!O238*2+'[1]март'!O238*4+'[1]июль'!O238*6</f>
        <v>1993.77</v>
      </c>
      <c r="P237" s="1" t="s">
        <v>165</v>
      </c>
      <c r="R237" s="1">
        <v>0</v>
      </c>
    </row>
    <row r="238" spans="15:18" ht="15.75" customHeight="1" hidden="1">
      <c r="O238" s="18">
        <f>'[1]янв'!O239*2+'[1]март'!O239*4+'[1]июль'!O239*6</f>
        <v>4203.452</v>
      </c>
      <c r="P238" s="1" t="s">
        <v>166</v>
      </c>
      <c r="R238" s="1">
        <v>0</v>
      </c>
    </row>
    <row r="239" spans="15:18" ht="15.75" customHeight="1" hidden="1">
      <c r="O239" s="18">
        <f>'[1]янв'!O240*2+'[1]март'!O240*4+'[1]июль'!O240*6</f>
        <v>0</v>
      </c>
      <c r="R239" s="1"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>
        <v>0</v>
      </c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>
        <v>0</v>
      </c>
    </row>
    <row r="242" spans="15:18" ht="15.75" customHeight="1" hidden="1">
      <c r="O242" s="18">
        <f>'[1]янв'!O243*2+'[1]март'!O243*4+'[1]июль'!O243*6</f>
        <v>0</v>
      </c>
      <c r="R242" s="1">
        <v>0</v>
      </c>
    </row>
    <row r="243" spans="15:18" ht="15.75" customHeight="1" hidden="1">
      <c r="O243" s="18">
        <f>'[1]янв'!O244*2+'[1]март'!O244*4+'[1]июль'!O244*6</f>
        <v>1691.694</v>
      </c>
      <c r="P243" s="1" t="s">
        <v>168</v>
      </c>
      <c r="R243" s="1">
        <v>0</v>
      </c>
    </row>
    <row r="244" spans="15:18" ht="15.75" customHeight="1" hidden="1">
      <c r="O244" s="18">
        <f>'[1]янв'!O245*2+'[1]март'!O245*4+'[1]июль'!O245*6</f>
        <v>8826.486</v>
      </c>
      <c r="P244" s="56" t="s">
        <v>164</v>
      </c>
      <c r="R244" s="1">
        <v>0</v>
      </c>
    </row>
    <row r="245" spans="15:18" ht="15.75" customHeight="1" hidden="1">
      <c r="O245" s="18">
        <f>'[1]янв'!O246*2+'[1]март'!O246*4+'[1]июль'!O246*6</f>
        <v>2022.6480000000001</v>
      </c>
      <c r="P245" s="1" t="s">
        <v>165</v>
      </c>
      <c r="R245" s="1">
        <v>0</v>
      </c>
    </row>
    <row r="246" spans="15:18" ht="15.75" customHeight="1" hidden="1">
      <c r="O246" s="18">
        <f>'[1]янв'!O247*2+'[1]март'!O247*4+'[1]июль'!O247*6</f>
        <v>6073.58</v>
      </c>
      <c r="R246" s="1">
        <v>0</v>
      </c>
    </row>
    <row r="247" spans="15:18" ht="15.75" customHeight="1" hidden="1">
      <c r="O247" s="18">
        <f>'[1]янв'!O248*2+'[1]март'!O248*4+'[1]июль'!O248*6</f>
        <v>1431.432</v>
      </c>
      <c r="P247" s="56"/>
      <c r="R247" s="1">
        <v>0</v>
      </c>
    </row>
    <row r="248" spans="15:18" ht="15.75" customHeight="1" hidden="1">
      <c r="O248" s="18">
        <f>'[1]янв'!O249*2+'[1]март'!O249*4+'[1]июль'!O249*6</f>
        <v>4379.674</v>
      </c>
      <c r="P248" s="1" t="s">
        <v>168</v>
      </c>
      <c r="R248" s="1">
        <v>0</v>
      </c>
    </row>
    <row r="249" spans="15:18" ht="15.75" customHeight="1" hidden="1">
      <c r="O249" s="18">
        <f>'[1]янв'!O250*2+'[1]март'!O250*4+'[1]июль'!O250*6</f>
        <v>8826.486</v>
      </c>
      <c r="R249" s="1">
        <v>0</v>
      </c>
    </row>
    <row r="250" spans="15:18" ht="15.75" customHeight="1" hidden="1">
      <c r="O250" s="18">
        <f>'[1]янв'!O251*2+'[1]март'!O251*4+'[1]июль'!O251*6</f>
        <v>2028.067508</v>
      </c>
      <c r="R250" s="1">
        <v>0</v>
      </c>
    </row>
    <row r="251" spans="15:18" ht="15.75" customHeight="1" hidden="1">
      <c r="O251" s="18">
        <f>'[1]янв'!O252*2+'[1]март'!O252*4+'[1]июль'!O252*6</f>
        <v>0</v>
      </c>
      <c r="R251" s="1">
        <v>0</v>
      </c>
    </row>
    <row r="252" spans="15:18" ht="15.75" customHeight="1" hidden="1">
      <c r="O252" s="18">
        <f>'[1]янв'!O253*2+'[1]март'!O253*4+'[1]июль'!O253*6</f>
        <v>3430.666</v>
      </c>
      <c r="P252" s="56" t="s">
        <v>169</v>
      </c>
      <c r="R252" s="1">
        <v>0</v>
      </c>
    </row>
    <row r="253" spans="15:18" ht="15.75" customHeight="1" hidden="1">
      <c r="O253" s="18">
        <f>'[1]янв'!O254*2+'[1]март'!O254*4+'[1]июль'!O254*6</f>
        <v>772.7860000000001</v>
      </c>
      <c r="P253" s="1" t="s">
        <v>170</v>
      </c>
      <c r="R253" s="1">
        <v>0</v>
      </c>
    </row>
    <row r="254" spans="15:18" ht="15.75" customHeight="1" hidden="1">
      <c r="O254" s="18">
        <f>'[1]янв'!O255*2+'[1]март'!O255*4+'[1]июль'!O255*6</f>
        <v>4203.452</v>
      </c>
      <c r="R254" s="1">
        <v>0</v>
      </c>
    </row>
    <row r="255" spans="15:18" ht="15.75" customHeight="1" hidden="1"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18">
        <f>'[1]янв'!O257*2+'[1]март'!O257*4+'[1]июль'!O257*6</f>
        <v>-2503.124</v>
      </c>
      <c r="R256" s="1">
        <v>0</v>
      </c>
    </row>
    <row r="257" ht="15.75" customHeight="1">
      <c r="O257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2021-02-09T13:40:10Z</dcterms:modified>
  <cp:category/>
  <cp:version/>
  <cp:contentType/>
  <cp:contentStatus/>
</cp:coreProperties>
</file>