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<sst xmlns="http://schemas.openxmlformats.org/spreadsheetml/2006/main" count="253" uniqueCount="180">
  <si>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</si>
  <si>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</si>
  <si>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</si>
  <si>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</si>
  <si>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</si>
  <si>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</si>
  <si>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</si>
  <si>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</si>
  <si>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</si>
  <si>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</si>
  <si>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</si>
  <si>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</si>
  <si>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</si>
  <si>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</si>
  <si>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</si>
  <si>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</si>
  <si>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</si>
  <si>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</si>
  <si>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</si>
  <si>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</si>
  <si>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</si>
  <si>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</si>
  <si>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</si>
  <si>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</si>
  <si>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</si>
  <si>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</si>
  <si>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</si>
  <si>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</si>
  <si>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</si>
  <si>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</si>
  <si>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</si>
  <si>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</si>
  <si>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</si>
  <si>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</si>
  <si>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</si>
  <si>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</si>
  <si>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</si>
  <si>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</si>
  <si>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</si>
  <si>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</si>
  <si>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</si>
  <si>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</si>
  <si>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</si>
  <si>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</si>
  <si>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</si>
  <si>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</si>
  <si>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</si>
  <si>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</si>
  <si>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</si>
  <si>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</si>
  <si>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</si>
  <si>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</si>
  <si>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</si>
  <si>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</si>
  <si>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</si>
  <si>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</si>
  <si>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</si>
  <si>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</si>
  <si>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</si>
  <si>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</si>
  <si>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</si>
  <si>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</si>
  <si>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</si>
  <si>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</si>
  <si>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</si>
  <si>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</si>
  <si>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</si>
  <si>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</si>
  <si>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</si>
  <si>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</si>
  <si>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</si>
  <si>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</si>
  <si>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</si>
  <si>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</si>
  <si>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</si>
  <si>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</si>
  <si>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</si>
  <si>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</si>
  <si>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</si>
  <si>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</si>
  <si>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</si>
  <si>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</si>
  <si>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</si>
  <si>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</si>
  <si>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</si>
  <si>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</si>
  <si>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</si>
  <si>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</si>
  <si>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</si>
  <si>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</si>
  <si>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</si>
  <si>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</si>
  <si>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</si>
  <si>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</si>
  <si>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</si>
  <si>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</si>
  <si>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</si>
  <si>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</si>
  <si>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</si>
  <si>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</si>
  <si>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</si>
  <si>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</si>
  <si>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</si>
  <si>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</si>
  <si>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</si>
  <si>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</si>
  <si>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</si>
  <si>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</si>
  <si>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</si>
  <si>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</si>
  <si>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</si>
  <si>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</si>
  <si>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</si>
  <si>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</si>
  <si>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</si>
  <si>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</si>
  <si>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</si>
  <si>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</si>
  <si>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</si>
  <si>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</si>
  <si>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</si>
  <si>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</si>
  <si>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</si>
  <si>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</si>
  <si>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</si>
  <si>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</si>
  <si>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</si>
  <si>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</si>
  <si>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</si>
  <si>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</si>
  <si>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</si>
  <si>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</si>
  <si>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</si>
  <si>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</si>
  <si>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</si>
  <si>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</si>
  <si>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</si>
  <si>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</si>
  <si>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</si>
  <si>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</si>
  <si>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</si>
  <si>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</si>
  <si>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</si>
  <si>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</si>
  <si>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</si>
  <si>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</si>
  <si>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</si>
  <si>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</si>
  <si>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</si>
  <si>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</si>
  <si>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</si>
  <si>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</si>
  <si>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</si>
  <si>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</si>
  <si>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</si>
  <si>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</si>
  <si>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</si>
  <si>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</si>
  <si>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</si>
  <si>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</si>
  <si>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</si>
  <si>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</si>
  <si>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</si>
  <si>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</si>
  <si>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</si>
  <si>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</si>
  <si>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</si>
  <si>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</si>
  <si>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</si>
  <si>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</si>
  <si>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</si>
  <si>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</si>
  <si>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</si>
  <si>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</si>
  <si>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</si>
  <si>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Содержание лифта</t>
  </si>
  <si>
    <t>руб./м2</t>
  </si>
  <si>
    <t xml:space="preserve">      8. Электроэнергия (ОДН) Норматив на 1м2</t>
  </si>
  <si>
    <t>РРКЦ, банк</t>
  </si>
  <si>
    <t>Тариф на содержание жилья МКД № 16 по ул. Готенская с 01.07.2022. 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</si>
</sst>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S3">
            <v>6357.6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view="pageBreakPreview" zoomScale="60" zoomScalePageLayoutView="0" workbookViewId="0" topLeftCell="A1">
      <pane xSplit="3310" ySplit="560" topLeftCell="A1" activePane="bottomRight" state="split"/>
      <selection pane="topLeft" activeCell="AG116" sqref="AG116"/>
      <selection pane="topRight" activeCell="U1" sqref="U1:U16384"/>
      <selection pane="bottomLeft" activeCell="A100" sqref="A100:IV100"/>
      <selection pane="bottomRight" activeCell="AE91" sqref="AE91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</cols>
  <sheetData>
    <row r="1" spans="1:19" ht="33.75" customHeight="1">
      <c r="A1" s="79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176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4">
        <f>'[2]ноябрь'!$S$3</f>
        <v>6357.6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9">
        <f>R80+R85+R90+R95+R101+R110+R111</f>
        <v>17.443158000592824</v>
      </c>
      <c r="S79" s="18">
        <f>S80+S85+S90+S95+S101+S110+S111+S115</f>
        <v>1367.936</v>
      </c>
      <c r="T79" s="75">
        <f>R79*$T$3*6/1000</f>
        <v>665.3797278274137</v>
      </c>
      <c r="U79" s="76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0">
        <v>0.39503148173251645</v>
      </c>
      <c r="S80" s="18">
        <f>'[1]янв'!T80*2+'[1]март'!T80*4+'[1]июль'!T80*6</f>
        <v>169.022</v>
      </c>
      <c r="T80" s="75">
        <f aca="true" t="shared" si="19" ref="T80:T142">R80*$T$3*6/1000</f>
        <v>15.068712889575881</v>
      </c>
      <c r="U80" s="76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1">
        <v>0.12508276</v>
      </c>
      <c r="S81" s="26">
        <f>'[1]янв'!T81*2+'[1]март'!T81*4+'[1]июль'!T81*6</f>
        <v>6.28</v>
      </c>
      <c r="T81" s="75">
        <f t="shared" si="19"/>
        <v>4.771356929855999</v>
      </c>
      <c r="U81" s="76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1">
        <v>0.06375956882904864</v>
      </c>
      <c r="S82" s="26">
        <f>'[1]янв'!T82*2+'[1]март'!T82*4+'[1]июль'!T82*6</f>
        <v>30.146</v>
      </c>
      <c r="T82" s="75">
        <f t="shared" si="19"/>
        <v>2.432147008725358</v>
      </c>
      <c r="U82" s="76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1">
        <v>0.01287943290346783</v>
      </c>
      <c r="S83" s="26">
        <f>'[1]янв'!T83*2+'[1]март'!T83*4+'[1]июль'!T83*6</f>
        <v>6.066</v>
      </c>
      <c r="T83" s="75">
        <f t="shared" si="19"/>
        <v>0.49129369576252246</v>
      </c>
      <c r="U83" s="76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1">
        <v>0.19330972</v>
      </c>
      <c r="S84" s="26">
        <f>'[1]янв'!T84*2+'[1]март'!T84*4+'[1]июль'!T84*6</f>
        <v>126.53</v>
      </c>
      <c r="T84" s="75">
        <f t="shared" si="19"/>
        <v>7.373915255231999</v>
      </c>
      <c r="U84" s="76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0">
        <v>2.803079808532292</v>
      </c>
      <c r="S85" s="18">
        <f>'[1]янв'!T85*2+'[1]март'!T85*4+'[1]июль'!T85*6</f>
        <v>140.35</v>
      </c>
      <c r="T85" s="75">
        <f t="shared" si="19"/>
        <v>106.92516114434942</v>
      </c>
      <c r="U85" s="76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2">
        <v>1.4593269165890372</v>
      </c>
      <c r="S86" s="63">
        <f>'[1]янв'!T86*2+'[1]март'!T86*4+'[1]июль'!T86*6</f>
        <v>55.972</v>
      </c>
      <c r="T86" s="75">
        <f t="shared" si="19"/>
        <v>55.66690082943879</v>
      </c>
      <c r="U86" s="76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1">
        <v>0.7034063863015787</v>
      </c>
      <c r="S87" s="18">
        <f>'[1]янв'!T87*2+'[1]март'!T87*4+'[1]июль'!T87*6</f>
        <v>50.245999999999995</v>
      </c>
      <c r="T87" s="75">
        <f t="shared" si="19"/>
        <v>26.831858649305506</v>
      </c>
      <c r="U87" s="76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1">
        <v>0.14208809003291892</v>
      </c>
      <c r="S88" s="18">
        <f>'[1]янв'!T88*2+'[1]март'!T88*4+'[1]июль'!T88*6</f>
        <v>10.102</v>
      </c>
      <c r="T88" s="75">
        <f t="shared" si="19"/>
        <v>5.420035447159712</v>
      </c>
      <c r="U88" s="76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1">
        <v>0.49825841560875705</v>
      </c>
      <c r="S89" s="18">
        <f>'[1]янв'!T89*2+'[1]март'!T89*4+'[1]июль'!T89*6</f>
        <v>24.03</v>
      </c>
      <c r="T89" s="75">
        <f t="shared" si="19"/>
        <v>19.006366218445404</v>
      </c>
      <c r="U89" s="76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0">
        <v>8.649628082428032</v>
      </c>
      <c r="S90" s="18">
        <f>'[1]янв'!T90*2+'[1]март'!T90*4+'[1]июль'!T90*6</f>
        <v>573.612</v>
      </c>
      <c r="T90" s="75">
        <f t="shared" si="19"/>
        <v>329.94525298106674</v>
      </c>
      <c r="U90" s="76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1">
        <v>1.71881657864073</v>
      </c>
      <c r="S91" s="26">
        <f>'[1]янв'!T91*2+'[1]март'!T91*4+'[1]июль'!T91*6</f>
        <v>69.68</v>
      </c>
      <c r="T91" s="75">
        <f t="shared" si="19"/>
        <v>65.56528968219783</v>
      </c>
      <c r="U91" s="76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1">
        <v>5.5130424719145985</v>
      </c>
      <c r="S92" s="26">
        <f>'[1]янв'!T92*2+'[1]март'!T92*4+'[1]июль'!T92*6</f>
        <v>362.262</v>
      </c>
      <c r="T92" s="75">
        <f t="shared" si="19"/>
        <v>210.29831291666554</v>
      </c>
      <c r="U92" s="76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1">
        <v>1.1136345793267488</v>
      </c>
      <c r="S93" s="26">
        <f>'[1]янв'!T93*2+'[1]март'!T93*4+'[1]июль'!T93*6</f>
        <v>72.868</v>
      </c>
      <c r="T93" s="75">
        <f t="shared" si="19"/>
        <v>42.48025920916643</v>
      </c>
      <c r="U93" s="76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1">
        <v>0.3041344525459549</v>
      </c>
      <c r="S94" s="26">
        <f>'[1]янв'!T94*2+'[1]март'!T94*4+'[1]июль'!T94*6</f>
        <v>68.802</v>
      </c>
      <c r="T94" s="75">
        <f t="shared" si="19"/>
        <v>11.601391173036978</v>
      </c>
      <c r="U94" s="76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0">
        <v>4.150848305177847</v>
      </c>
      <c r="S95" s="18">
        <f>'[1]янв'!T96*2+'[1]март'!T96*4+'[1]июль'!T96*6</f>
        <v>272.534</v>
      </c>
      <c r="T95" s="75">
        <f t="shared" si="19"/>
        <v>158.3365991099921</v>
      </c>
      <c r="U95" s="76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1">
        <v>2.998139889497359</v>
      </c>
      <c r="S96" s="26">
        <f>'[1]янв'!T97*2+'[1]март'!T97*4+'[1]июль'!T97*6</f>
        <v>197.00799999999998</v>
      </c>
      <c r="T96" s="75">
        <f t="shared" si="19"/>
        <v>114.36584496881046</v>
      </c>
      <c r="U96" s="76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1">
        <v>0.6056242576784666</v>
      </c>
      <c r="S97" s="26">
        <f>'[1]янв'!T98*2+'[1]март'!T98*4+'[1]июль'!T98*6</f>
        <v>39.58</v>
      </c>
      <c r="T97" s="75">
        <f t="shared" si="19"/>
        <v>23.101900683699718</v>
      </c>
      <c r="U97" s="76"/>
    </row>
    <row r="98" spans="1:21" ht="42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1">
        <v>0.1938971692727332</v>
      </c>
      <c r="S98" s="26">
        <f>'[1]янв'!T99*2+'[1]март'!T99*4+'[1]июль'!T99*6</f>
        <v>12.733999999999998</v>
      </c>
      <c r="T98" s="75">
        <f t="shared" si="19"/>
        <v>7.3963238602099715</v>
      </c>
      <c r="U98" s="76"/>
    </row>
    <row r="99" spans="1:21" ht="42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1">
        <v>0.19337347671561575</v>
      </c>
      <c r="S99" s="26">
        <f>'[1]янв'!T100*2+'[1]март'!T100*4+'[1]июль'!T100*6</f>
        <v>12.687999999999999</v>
      </c>
      <c r="T99" s="75">
        <f t="shared" si="19"/>
        <v>7.376347293403192</v>
      </c>
      <c r="U99" s="76"/>
    </row>
    <row r="100" spans="1:21" ht="55.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1">
        <v>0.15981351201367294</v>
      </c>
      <c r="S100" s="26">
        <f>'[1]янв'!T101*2+'[1]март'!T101*4+'[1]июль'!T101*6</f>
        <v>10.524000000000001</v>
      </c>
      <c r="T100" s="75">
        <f t="shared" si="19"/>
        <v>6.096182303868763</v>
      </c>
      <c r="U100" s="76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0">
        <v>0.7805170580150087</v>
      </c>
      <c r="S101" s="18">
        <f>'[1]янв'!T102*2+'[1]март'!T102*4+'[1]июль'!T102*6</f>
        <v>76.61599999999999</v>
      </c>
      <c r="T101" s="75">
        <f t="shared" si="19"/>
        <v>29.773291488217314</v>
      </c>
      <c r="U101" s="76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1">
        <v>0.18193856</v>
      </c>
      <c r="S102" s="26">
        <f>'[1]янв'!T103*2+'[1]март'!T103*4+'[1]июль'!T103*6</f>
        <v>23.412</v>
      </c>
      <c r="T102" s="75">
        <f t="shared" si="19"/>
        <v>6.940155534336</v>
      </c>
      <c r="U102" s="76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1">
        <v>0.3500884744330105</v>
      </c>
      <c r="S103" s="26">
        <f>'[1]янв'!T105*2+'[1]март'!T105*4+'[1]июль'!T105*6</f>
        <v>31.118000000000002</v>
      </c>
      <c r="T103" s="75">
        <f t="shared" si="19"/>
        <v>13.354334910331845</v>
      </c>
      <c r="U103" s="76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1">
        <v>0.02801755180578318</v>
      </c>
      <c r="S104" s="26">
        <f>'[1]янв'!T106*2+'[1]март'!T106*4+'[1]июль'!T106*6</f>
        <v>2.4800000000000004</v>
      </c>
      <c r="T104" s="75">
        <f t="shared" si="19"/>
        <v>1.0687463241626831</v>
      </c>
      <c r="U104" s="76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1">
        <v>0.1137391106641546</v>
      </c>
      <c r="S105" s="26">
        <f>'[1]янв'!T107*2+'[1]март'!T107*4+'[1]июль'!T107*6</f>
        <v>2.058</v>
      </c>
      <c r="T105" s="75">
        <f t="shared" si="19"/>
        <v>4.338646619750576</v>
      </c>
      <c r="U105" s="76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1">
        <v>0.022975300354159234</v>
      </c>
      <c r="S106" s="26">
        <f>'[1]янв'!T108*2+'[1]март'!T108*4+'[1]июль'!T108*6</f>
        <v>0.422</v>
      </c>
      <c r="T106" s="75">
        <f t="shared" si="19"/>
        <v>0.8764066171896165</v>
      </c>
      <c r="U106" s="76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26">
        <v>0.0037967710391014595</v>
      </c>
      <c r="S107" s="26">
        <f>'[1]янв'!T109*2+'[1]март'!T109*4+'[1]июль'!T109*6</f>
        <v>0.33</v>
      </c>
      <c r="T107" s="75">
        <f t="shared" si="19"/>
        <v>0.14483010934914864</v>
      </c>
      <c r="U107" s="76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1">
        <v>0.03364724679479569</v>
      </c>
      <c r="S108" s="26">
        <f>'[1]янв'!T110*2+'[1]март'!T110*4+'[1]июль'!T110*6</f>
        <v>2.98</v>
      </c>
      <c r="T108" s="75">
        <f t="shared" si="19"/>
        <v>1.283494417335559</v>
      </c>
      <c r="U108" s="76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1">
        <v>0.18302845394231776</v>
      </c>
      <c r="S109" s="26"/>
      <c r="T109" s="75">
        <f t="shared" si="19"/>
        <v>6.981730192702076</v>
      </c>
      <c r="U109" s="76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0">
        <v>0.17387703124520187</v>
      </c>
      <c r="S110" s="18">
        <f>'[1]янв'!T111*2+'[1]март'!T111*4+'[1]июль'!T111*6</f>
        <v>15.406</v>
      </c>
      <c r="T110" s="75">
        <f t="shared" si="19"/>
        <v>6.6326436830669735</v>
      </c>
      <c r="U110" s="76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0">
        <v>0.49017623346192635</v>
      </c>
      <c r="S111" s="18">
        <f>'[1]янв'!T112*2+'[1]март'!T112*4+'[1]июль'!T112*6</f>
        <v>43.566</v>
      </c>
      <c r="T111" s="75">
        <f t="shared" si="19"/>
        <v>18.698066531145262</v>
      </c>
      <c r="U111" s="76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1">
        <v>0.35519447686490546</v>
      </c>
      <c r="S112" s="26">
        <f>'[1]янв'!T113*2+'[1]март'!T113*4+'[1]июль'!T113*6</f>
        <v>26.388</v>
      </c>
      <c r="T112" s="75">
        <f t="shared" si="19"/>
        <v>13.54910643669794</v>
      </c>
      <c r="U112" s="76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1">
        <v>0.1311849855579194</v>
      </c>
      <c r="S113" s="26">
        <f>'[1]янв'!T114*2+'[1]март'!T114*4+'[1]июль'!T114*6</f>
        <v>16.896</v>
      </c>
      <c r="T113" s="75">
        <f t="shared" si="19"/>
        <v>5.004129985098172</v>
      </c>
      <c r="U113" s="76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71">
        <v>0.0037967710391014595</v>
      </c>
      <c r="S114" s="26">
        <f>'[1]янв'!T115*2+'[1]март'!T115*4+'[1]июль'!T115*6</f>
        <v>0.28200000000000003</v>
      </c>
      <c r="T114" s="75">
        <f t="shared" si="19"/>
        <v>0.14483010934914864</v>
      </c>
      <c r="U114" s="76"/>
    </row>
    <row r="115" spans="1:20" s="48" customFormat="1" ht="15.75" customHeight="1">
      <c r="A115" s="49" t="s">
        <v>177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7">
        <v>0.67831</v>
      </c>
      <c r="S115" s="18">
        <f>'[1]янв'!T116*2+'[1]март'!T116*4+'[1]июль'!T116*6</f>
        <v>76.83</v>
      </c>
      <c r="T115" s="75">
        <f t="shared" si="19"/>
        <v>25.874541936</v>
      </c>
    </row>
    <row r="116" spans="1:20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  <c r="T116" s="75">
        <f t="shared" si="19"/>
        <v>0</v>
      </c>
    </row>
    <row r="117" spans="1:20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  <c r="T117" s="75">
        <f t="shared" si="19"/>
        <v>0</v>
      </c>
    </row>
    <row r="118" spans="1:20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  <c r="T118" s="75">
        <f t="shared" si="19"/>
        <v>0</v>
      </c>
    </row>
    <row r="119" spans="1:20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  <c r="T119" s="75">
        <f t="shared" si="19"/>
        <v>0</v>
      </c>
    </row>
    <row r="120" spans="1:20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  <c r="T120" s="75">
        <f t="shared" si="19"/>
        <v>0</v>
      </c>
    </row>
    <row r="121" spans="1:20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  <c r="T121" s="75">
        <f t="shared" si="19"/>
        <v>0</v>
      </c>
    </row>
    <row r="122" spans="1:20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  <c r="T122" s="75">
        <f t="shared" si="19"/>
        <v>0</v>
      </c>
    </row>
    <row r="123" spans="1:20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  <c r="T123" s="75">
        <f t="shared" si="19"/>
        <v>0</v>
      </c>
    </row>
    <row r="124" spans="1:20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  <c r="T124" s="75">
        <f t="shared" si="19"/>
        <v>0</v>
      </c>
    </row>
    <row r="125" spans="1:20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  <c r="T125" s="75">
        <f t="shared" si="19"/>
        <v>0</v>
      </c>
    </row>
    <row r="126" spans="1:20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  <c r="T126" s="75">
        <f t="shared" si="19"/>
        <v>0</v>
      </c>
    </row>
    <row r="127" spans="1:20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  <c r="T127" s="75">
        <f t="shared" si="19"/>
        <v>0</v>
      </c>
    </row>
    <row r="128" spans="1:20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  <c r="T128" s="75">
        <f t="shared" si="19"/>
        <v>0</v>
      </c>
    </row>
    <row r="129" spans="1:20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  <c r="T129" s="75">
        <f t="shared" si="19"/>
        <v>0</v>
      </c>
    </row>
    <row r="130" spans="1:20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  <c r="T130" s="75">
        <f t="shared" si="19"/>
        <v>0</v>
      </c>
    </row>
    <row r="131" spans="1:20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  <c r="T131" s="75">
        <f t="shared" si="19"/>
        <v>0</v>
      </c>
    </row>
    <row r="132" spans="1:20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  <c r="T132" s="75">
        <f t="shared" si="19"/>
        <v>0</v>
      </c>
    </row>
    <row r="133" spans="1:20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  <c r="T133" s="75">
        <f t="shared" si="19"/>
        <v>0</v>
      </c>
    </row>
    <row r="134" spans="1:20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  <c r="T134" s="75">
        <f t="shared" si="19"/>
        <v>0</v>
      </c>
    </row>
    <row r="135" spans="1:20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  <c r="T135" s="75">
        <f t="shared" si="19"/>
        <v>0</v>
      </c>
    </row>
    <row r="136" spans="1:20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  <c r="T136" s="75">
        <f t="shared" si="19"/>
        <v>0</v>
      </c>
    </row>
    <row r="137" spans="1:20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  <c r="T137" s="75">
        <f t="shared" si="19"/>
        <v>0</v>
      </c>
    </row>
    <row r="138" spans="1:20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  <c r="T138" s="75">
        <f t="shared" si="19"/>
        <v>0</v>
      </c>
    </row>
    <row r="139" spans="1:20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  <c r="T139" s="75">
        <f t="shared" si="19"/>
        <v>0</v>
      </c>
    </row>
    <row r="140" spans="1:20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  <c r="T140" s="75">
        <f t="shared" si="19"/>
        <v>0</v>
      </c>
    </row>
    <row r="141" spans="1:20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  <c r="T141" s="75">
        <f t="shared" si="19"/>
        <v>0</v>
      </c>
    </row>
    <row r="142" spans="1:20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  <c r="T142" s="75">
        <f t="shared" si="19"/>
        <v>0</v>
      </c>
    </row>
    <row r="143" spans="1:20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  <c r="T143" s="75">
        <f aca="true" t="shared" si="31" ref="T143:T206">R143*$T$3*6/1000</f>
        <v>0</v>
      </c>
    </row>
    <row r="144" spans="1:20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  <c r="T144" s="75">
        <f t="shared" si="31"/>
        <v>0</v>
      </c>
    </row>
    <row r="145" spans="1:20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  <c r="T145" s="75">
        <f t="shared" si="31"/>
        <v>0</v>
      </c>
    </row>
    <row r="146" spans="1:20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  <c r="T146" s="75">
        <f t="shared" si="31"/>
        <v>0</v>
      </c>
    </row>
    <row r="147" spans="1:20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  <c r="T147" s="75">
        <f t="shared" si="31"/>
        <v>0</v>
      </c>
    </row>
    <row r="148" spans="1:20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  <c r="T148" s="75">
        <f t="shared" si="31"/>
        <v>0</v>
      </c>
    </row>
    <row r="149" spans="1:20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  <c r="T149" s="75">
        <f t="shared" si="31"/>
        <v>0</v>
      </c>
    </row>
    <row r="150" spans="1:20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  <c r="T150" s="75">
        <f t="shared" si="31"/>
        <v>0</v>
      </c>
    </row>
    <row r="151" spans="1:20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  <c r="T151" s="75">
        <f t="shared" si="31"/>
        <v>0</v>
      </c>
    </row>
    <row r="152" spans="1:20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  <c r="T152" s="75">
        <f t="shared" si="31"/>
        <v>0</v>
      </c>
    </row>
    <row r="153" spans="1:20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  <c r="T153" s="75">
        <f t="shared" si="31"/>
        <v>0</v>
      </c>
    </row>
    <row r="154" spans="1:20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  <c r="T154" s="75">
        <f t="shared" si="31"/>
        <v>0</v>
      </c>
    </row>
    <row r="155" spans="1:20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  <c r="T155" s="75">
        <f t="shared" si="31"/>
        <v>0</v>
      </c>
    </row>
    <row r="156" spans="1:20" ht="15.75" customHeight="1" hidden="1">
      <c r="A156" s="20" t="s">
        <v>136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  <c r="T156" s="75">
        <f t="shared" si="31"/>
        <v>0</v>
      </c>
    </row>
    <row r="157" spans="1:20" ht="15.75" customHeight="1" hidden="1">
      <c r="A157" s="33" t="s">
        <v>121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  <c r="T157" s="75">
        <f t="shared" si="31"/>
        <v>0</v>
      </c>
    </row>
    <row r="158" spans="1:20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  <c r="T158" s="75">
        <f t="shared" si="31"/>
        <v>0</v>
      </c>
    </row>
    <row r="159" spans="1:20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  <c r="T159" s="75">
        <f t="shared" si="31"/>
        <v>0</v>
      </c>
    </row>
    <row r="160" spans="1:20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  <c r="T160" s="75">
        <f t="shared" si="31"/>
        <v>0</v>
      </c>
    </row>
    <row r="161" spans="1:20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  <c r="T161" s="75">
        <f t="shared" si="31"/>
        <v>0</v>
      </c>
    </row>
    <row r="162" spans="1:20" ht="15.75" customHeight="1" hidden="1">
      <c r="A162" s="33" t="s">
        <v>123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  <c r="T162" s="75">
        <f t="shared" si="31"/>
        <v>0</v>
      </c>
    </row>
    <row r="163" spans="1:20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  <c r="T163" s="75">
        <f t="shared" si="31"/>
        <v>0</v>
      </c>
    </row>
    <row r="164" spans="1:20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  <c r="T164" s="75">
        <f t="shared" si="31"/>
        <v>0</v>
      </c>
    </row>
    <row r="165" spans="1:20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  <c r="T165" s="75">
        <f t="shared" si="31"/>
        <v>0</v>
      </c>
    </row>
    <row r="166" spans="1:20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  <c r="T166" s="75">
        <f t="shared" si="31"/>
        <v>0</v>
      </c>
    </row>
    <row r="167" spans="1:20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  <c r="T167" s="75">
        <f t="shared" si="31"/>
        <v>0</v>
      </c>
    </row>
    <row r="168" spans="1:20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  <c r="T168" s="75">
        <f t="shared" si="31"/>
        <v>0</v>
      </c>
    </row>
    <row r="169" spans="1:20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  <c r="T169" s="75">
        <f t="shared" si="31"/>
        <v>0</v>
      </c>
    </row>
    <row r="170" spans="1:20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  <c r="T170" s="75">
        <f t="shared" si="31"/>
        <v>0</v>
      </c>
    </row>
    <row r="171" spans="1:20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  <c r="T171" s="75">
        <f t="shared" si="31"/>
        <v>0</v>
      </c>
    </row>
    <row r="172" spans="1:20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  <c r="T172" s="75">
        <f t="shared" si="31"/>
        <v>0</v>
      </c>
    </row>
    <row r="173" spans="1:20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  <c r="T173" s="75">
        <f t="shared" si="31"/>
        <v>0</v>
      </c>
    </row>
    <row r="174" spans="1:20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  <c r="T174" s="75">
        <f t="shared" si="31"/>
        <v>0</v>
      </c>
    </row>
    <row r="175" spans="1:20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  <c r="T175" s="75">
        <f t="shared" si="31"/>
        <v>0</v>
      </c>
    </row>
    <row r="176" spans="1:20" ht="15.75" customHeight="1" hidden="1">
      <c r="A176" s="20" t="s">
        <v>144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  <c r="T176" s="75">
        <f t="shared" si="31"/>
        <v>0</v>
      </c>
    </row>
    <row r="177" spans="1:20" ht="15.75" customHeight="1" hidden="1">
      <c r="A177" s="33" t="s">
        <v>121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  <c r="T177" s="75">
        <f t="shared" si="31"/>
        <v>0</v>
      </c>
    </row>
    <row r="178" spans="1:20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  <c r="T178" s="75">
        <f t="shared" si="31"/>
        <v>0</v>
      </c>
    </row>
    <row r="179" spans="1:20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  <c r="T179" s="75">
        <f t="shared" si="31"/>
        <v>0</v>
      </c>
    </row>
    <row r="180" spans="1:20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  <c r="T180" s="75">
        <f t="shared" si="31"/>
        <v>0</v>
      </c>
    </row>
    <row r="181" spans="1:20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  <c r="T181" s="75">
        <f t="shared" si="31"/>
        <v>0</v>
      </c>
    </row>
    <row r="182" spans="1:20" ht="15.75" customHeight="1" hidden="1">
      <c r="A182" s="33" t="s">
        <v>123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  <c r="T182" s="75">
        <f t="shared" si="31"/>
        <v>0</v>
      </c>
    </row>
    <row r="183" spans="1:20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  <c r="T183" s="75">
        <f t="shared" si="31"/>
        <v>0</v>
      </c>
    </row>
    <row r="184" spans="1:20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  <c r="T184" s="75">
        <f t="shared" si="31"/>
        <v>0</v>
      </c>
    </row>
    <row r="185" spans="1:20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  <c r="T185" s="75">
        <f t="shared" si="31"/>
        <v>0</v>
      </c>
    </row>
    <row r="186" spans="1:20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  <c r="T186" s="75">
        <f t="shared" si="31"/>
        <v>0</v>
      </c>
    </row>
    <row r="187" spans="1:20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  <c r="T187" s="75">
        <f t="shared" si="31"/>
        <v>0</v>
      </c>
    </row>
    <row r="188" spans="1:20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  <c r="T188" s="75">
        <f t="shared" si="31"/>
        <v>0</v>
      </c>
    </row>
    <row r="189" spans="1:20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  <c r="T189" s="75">
        <f t="shared" si="31"/>
        <v>0</v>
      </c>
    </row>
    <row r="190" spans="1:20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  <c r="T190" s="75">
        <f t="shared" si="31"/>
        <v>0</v>
      </c>
    </row>
    <row r="191" spans="1:20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  <c r="T191" s="75">
        <f t="shared" si="31"/>
        <v>0</v>
      </c>
    </row>
    <row r="192" spans="1:20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  <c r="T192" s="75">
        <f t="shared" si="31"/>
        <v>0</v>
      </c>
    </row>
    <row r="193" spans="1:20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  <c r="T193" s="75">
        <f t="shared" si="31"/>
        <v>0</v>
      </c>
    </row>
    <row r="194" spans="1:20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  <c r="T194" s="75">
        <f t="shared" si="31"/>
        <v>0</v>
      </c>
    </row>
    <row r="195" spans="1:20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  <c r="T195" s="75">
        <f t="shared" si="31"/>
        <v>0</v>
      </c>
    </row>
    <row r="196" spans="1:20" ht="15.75" customHeight="1" hidden="1">
      <c r="A196" s="20" t="s">
        <v>147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  <c r="T196" s="75">
        <f t="shared" si="31"/>
        <v>0</v>
      </c>
    </row>
    <row r="197" spans="1:20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  <c r="T197" s="75">
        <f t="shared" si="31"/>
        <v>0</v>
      </c>
    </row>
    <row r="198" spans="1:20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  <c r="T198" s="75">
        <f t="shared" si="31"/>
        <v>0</v>
      </c>
    </row>
    <row r="199" spans="1:20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  <c r="T199" s="75">
        <f t="shared" si="31"/>
        <v>0</v>
      </c>
    </row>
    <row r="200" spans="1:20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  <c r="T200" s="75">
        <f t="shared" si="31"/>
        <v>0</v>
      </c>
    </row>
    <row r="201" spans="1:20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  <c r="T201" s="75">
        <f t="shared" si="31"/>
        <v>0</v>
      </c>
    </row>
    <row r="202" spans="1:20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  <c r="T202" s="75">
        <f t="shared" si="31"/>
        <v>0</v>
      </c>
    </row>
    <row r="203" spans="1:20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  <c r="T203" s="75">
        <f t="shared" si="31"/>
        <v>0</v>
      </c>
    </row>
    <row r="204" spans="1:20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  <c r="T204" s="75">
        <f t="shared" si="31"/>
        <v>0</v>
      </c>
    </row>
    <row r="205" spans="1:20" ht="15.75" customHeight="1" hidden="1">
      <c r="A205" s="20" t="s">
        <v>149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  <c r="T205" s="75">
        <f t="shared" si="31"/>
        <v>0</v>
      </c>
    </row>
    <row r="206" spans="1:20" ht="15.75" customHeight="1" hidden="1">
      <c r="A206" s="33" t="s">
        <v>150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  <c r="T206" s="75">
        <f t="shared" si="31"/>
        <v>0</v>
      </c>
    </row>
    <row r="207" spans="1:20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  <c r="T207" s="75">
        <f aca="true" t="shared" si="41" ref="T207:T256">R207*$T$3*6/1000</f>
        <v>0</v>
      </c>
    </row>
    <row r="208" spans="1:20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  <c r="T208" s="75">
        <f t="shared" si="41"/>
        <v>0</v>
      </c>
    </row>
    <row r="209" spans="1:20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  <c r="T209" s="75">
        <f t="shared" si="41"/>
        <v>0</v>
      </c>
    </row>
    <row r="210" spans="1:20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  <c r="T210" s="75">
        <f t="shared" si="41"/>
        <v>0</v>
      </c>
    </row>
    <row r="211" spans="1:20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  <c r="T211" s="75">
        <f t="shared" si="41"/>
        <v>0</v>
      </c>
    </row>
    <row r="212" spans="1:20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  <c r="T212" s="75">
        <f t="shared" si="41"/>
        <v>0</v>
      </c>
    </row>
    <row r="213" spans="1:20" ht="15.75" customHeight="1" hidden="1">
      <c r="A213" s="20" t="s">
        <v>157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  <c r="T213" s="75">
        <f t="shared" si="41"/>
        <v>0</v>
      </c>
    </row>
    <row r="214" spans="1:20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  <c r="T214" s="75">
        <f t="shared" si="41"/>
        <v>0</v>
      </c>
    </row>
    <row r="215" spans="1:20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  <c r="T215" s="75">
        <f t="shared" si="41"/>
        <v>0</v>
      </c>
    </row>
    <row r="216" spans="1:20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  <c r="T216" s="75">
        <f t="shared" si="41"/>
        <v>0</v>
      </c>
    </row>
    <row r="217" spans="1:20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  <c r="T217" s="75">
        <f t="shared" si="41"/>
        <v>0</v>
      </c>
    </row>
    <row r="218" spans="1:20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  <c r="T218" s="75">
        <f t="shared" si="41"/>
        <v>0</v>
      </c>
    </row>
    <row r="219" spans="1:20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  <c r="T219" s="75">
        <f t="shared" si="41"/>
        <v>0</v>
      </c>
    </row>
    <row r="220" spans="1:20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  <c r="T220" s="75">
        <f t="shared" si="41"/>
        <v>0</v>
      </c>
    </row>
    <row r="221" spans="1:20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  <c r="T221" s="75">
        <f t="shared" si="41"/>
        <v>0</v>
      </c>
    </row>
    <row r="222" spans="1:20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  <c r="T222" s="75">
        <f t="shared" si="41"/>
        <v>0</v>
      </c>
    </row>
    <row r="223" spans="1:20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  <c r="T223" s="75">
        <f t="shared" si="41"/>
        <v>0</v>
      </c>
    </row>
    <row r="224" spans="1:20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  <c r="T224" s="75">
        <f t="shared" si="41"/>
        <v>0</v>
      </c>
    </row>
    <row r="225" spans="1:20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  <c r="T225" s="75">
        <f t="shared" si="41"/>
        <v>0</v>
      </c>
    </row>
    <row r="226" spans="1:20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  <c r="T226" s="75">
        <f t="shared" si="41"/>
        <v>0</v>
      </c>
    </row>
    <row r="227" spans="15:20" ht="15.75" customHeight="1" hidden="1">
      <c r="O227" s="18">
        <f>'[1]янв'!O228*2+'[1]март'!O228*4+'[1]июль'!O228*6</f>
        <v>0</v>
      </c>
      <c r="P227" s="56"/>
      <c r="Q227" s="56"/>
      <c r="R227" s="56">
        <v>0</v>
      </c>
      <c r="S227" s="56"/>
      <c r="T227" s="75">
        <f t="shared" si="41"/>
        <v>0</v>
      </c>
    </row>
    <row r="228" spans="15:20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R228" s="1">
        <v>0</v>
      </c>
      <c r="T228" s="75">
        <f t="shared" si="41"/>
        <v>0</v>
      </c>
    </row>
    <row r="229" spans="15:20" ht="15.75" customHeight="1" hidden="1">
      <c r="O229" s="18">
        <f>'[1]янв'!O230*2+'[1]март'!O230*4+'[1]июль'!O230*6</f>
        <v>2022.6480000000001</v>
      </c>
      <c r="R229" s="1">
        <v>0</v>
      </c>
      <c r="T229" s="75">
        <f t="shared" si="41"/>
        <v>0</v>
      </c>
    </row>
    <row r="230" spans="15:20" ht="15.75" customHeight="1" hidden="1"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  <c r="T230" s="75">
        <f t="shared" si="41"/>
        <v>0</v>
      </c>
    </row>
    <row r="231" spans="15:20" ht="15.75" customHeight="1" hidden="1">
      <c r="O231" s="18">
        <f>'[1]янв'!O232*2+'[1]март'!O232*4+'[1]июль'!O232*6</f>
        <v>0</v>
      </c>
      <c r="R231" s="1">
        <v>0</v>
      </c>
      <c r="T231" s="75">
        <f t="shared" si="41"/>
        <v>0</v>
      </c>
    </row>
    <row r="232" spans="15:20" ht="15.75" customHeight="1" hidden="1">
      <c r="O232" s="18">
        <f>'[1]янв'!O233*2+'[1]март'!O233*4+'[1]июль'!O233*6</f>
        <v>1368408</v>
      </c>
      <c r="R232" s="1">
        <v>0</v>
      </c>
      <c r="T232" s="75">
        <f t="shared" si="41"/>
        <v>0</v>
      </c>
    </row>
    <row r="233" spans="15:20" ht="15.75" customHeight="1" hidden="1">
      <c r="O233" s="18">
        <f>'[1]янв'!O234*2+'[1]март'!O234*4+'[1]июль'!O234*6</f>
        <v>971.3639999999999</v>
      </c>
      <c r="R233" s="1">
        <v>0</v>
      </c>
      <c r="T233" s="75">
        <f t="shared" si="41"/>
        <v>0</v>
      </c>
    </row>
    <row r="234" spans="15:20" ht="15.75" customHeight="1" hidden="1">
      <c r="O234" s="18">
        <f>'[1]янв'!O235*2+'[1]март'!O235*4+'[1]июль'!O235*6</f>
        <v>0</v>
      </c>
      <c r="R234" s="1">
        <v>0</v>
      </c>
      <c r="T234" s="75">
        <f t="shared" si="41"/>
        <v>0</v>
      </c>
    </row>
    <row r="235" spans="15:20" ht="15.75" customHeight="1" hidden="1">
      <c r="O235" s="18">
        <f>'[1]янв'!O236*2+'[1]март'!O236*4+'[1]июль'!O236*6</f>
        <v>0</v>
      </c>
      <c r="R235" s="1">
        <v>0</v>
      </c>
      <c r="T235" s="75">
        <f t="shared" si="41"/>
        <v>0</v>
      </c>
    </row>
    <row r="236" spans="15:20" ht="15.75" customHeight="1" hidden="1">
      <c r="O236" s="18">
        <f>'[1]янв'!O237*2+'[1]март'!O237*4+'[1]июль'!O237*6</f>
        <v>8656.118</v>
      </c>
      <c r="P236" s="1" t="s">
        <v>164</v>
      </c>
      <c r="R236" s="1">
        <v>0</v>
      </c>
      <c r="T236" s="75">
        <f t="shared" si="41"/>
        <v>0</v>
      </c>
    </row>
    <row r="237" spans="15:20" ht="15.75" customHeight="1" hidden="1">
      <c r="O237" s="18">
        <f>'[1]янв'!O238*2+'[1]март'!O238*4+'[1]июль'!O238*6</f>
        <v>1993.77</v>
      </c>
      <c r="P237" s="1" t="s">
        <v>165</v>
      </c>
      <c r="R237" s="1">
        <v>0</v>
      </c>
      <c r="T237" s="75">
        <f t="shared" si="41"/>
        <v>0</v>
      </c>
    </row>
    <row r="238" spans="15:20" ht="15.75" customHeight="1" hidden="1">
      <c r="O238" s="18">
        <f>'[1]янв'!O239*2+'[1]март'!O239*4+'[1]июль'!O239*6</f>
        <v>4203.452</v>
      </c>
      <c r="P238" s="1" t="s">
        <v>166</v>
      </c>
      <c r="R238" s="1">
        <v>0</v>
      </c>
      <c r="T238" s="75">
        <f t="shared" si="41"/>
        <v>0</v>
      </c>
    </row>
    <row r="239" spans="15:20" ht="15.75" customHeight="1" hidden="1">
      <c r="O239" s="18">
        <f>'[1]янв'!O240*2+'[1]март'!O240*4+'[1]июль'!O240*6</f>
        <v>0</v>
      </c>
      <c r="R239" s="1">
        <v>0</v>
      </c>
      <c r="T239" s="75">
        <f t="shared" si="41"/>
        <v>0</v>
      </c>
    </row>
    <row r="240" spans="15:20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>
        <v>0</v>
      </c>
      <c r="S240" s="57"/>
      <c r="T240" s="75">
        <f t="shared" si="41"/>
        <v>0</v>
      </c>
    </row>
    <row r="241" spans="15:20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>
        <v>0</v>
      </c>
      <c r="T241" s="75">
        <f t="shared" si="41"/>
        <v>0</v>
      </c>
    </row>
    <row r="242" spans="15:20" ht="15.75" customHeight="1" hidden="1">
      <c r="O242" s="18">
        <f>'[1]янв'!O243*2+'[1]март'!O243*4+'[1]июль'!O243*6</f>
        <v>0</v>
      </c>
      <c r="R242" s="1">
        <v>0</v>
      </c>
      <c r="T242" s="75">
        <f t="shared" si="41"/>
        <v>0</v>
      </c>
    </row>
    <row r="243" spans="15:20" ht="15.75" customHeight="1" hidden="1">
      <c r="O243" s="18">
        <f>'[1]янв'!O244*2+'[1]март'!O244*4+'[1]июль'!O244*6</f>
        <v>1691.694</v>
      </c>
      <c r="P243" s="1" t="s">
        <v>168</v>
      </c>
      <c r="R243" s="1">
        <v>0</v>
      </c>
      <c r="T243" s="75">
        <f t="shared" si="41"/>
        <v>0</v>
      </c>
    </row>
    <row r="244" spans="15:20" ht="15.75" customHeight="1" hidden="1">
      <c r="O244" s="18">
        <f>'[1]янв'!O245*2+'[1]март'!O245*4+'[1]июль'!O245*6</f>
        <v>8826.486</v>
      </c>
      <c r="P244" s="56" t="s">
        <v>164</v>
      </c>
      <c r="R244" s="1">
        <v>0</v>
      </c>
      <c r="T244" s="75">
        <f t="shared" si="41"/>
        <v>0</v>
      </c>
    </row>
    <row r="245" spans="15:20" ht="15.75" customHeight="1" hidden="1">
      <c r="O245" s="18">
        <f>'[1]янв'!O246*2+'[1]март'!O246*4+'[1]июль'!O246*6</f>
        <v>2022.6480000000001</v>
      </c>
      <c r="P245" s="1" t="s">
        <v>165</v>
      </c>
      <c r="R245" s="1">
        <v>0</v>
      </c>
      <c r="T245" s="75">
        <f t="shared" si="41"/>
        <v>0</v>
      </c>
    </row>
    <row r="246" spans="15:20" ht="15.75" customHeight="1" hidden="1">
      <c r="O246" s="18">
        <f>'[1]янв'!O247*2+'[1]март'!O247*4+'[1]июль'!O247*6</f>
        <v>6073.58</v>
      </c>
      <c r="R246" s="1">
        <v>0</v>
      </c>
      <c r="T246" s="75">
        <f t="shared" si="41"/>
        <v>0</v>
      </c>
    </row>
    <row r="247" spans="15:20" ht="15.75" customHeight="1" hidden="1">
      <c r="O247" s="18">
        <f>'[1]янв'!O248*2+'[1]март'!O248*4+'[1]июль'!O248*6</f>
        <v>1431.432</v>
      </c>
      <c r="P247" s="56"/>
      <c r="R247" s="1">
        <v>0</v>
      </c>
      <c r="T247" s="75">
        <f t="shared" si="41"/>
        <v>0</v>
      </c>
    </row>
    <row r="248" spans="15:20" ht="15.75" customHeight="1" hidden="1">
      <c r="O248" s="18">
        <f>'[1]янв'!O249*2+'[1]март'!O249*4+'[1]июль'!O249*6</f>
        <v>4379.674</v>
      </c>
      <c r="P248" s="1" t="s">
        <v>168</v>
      </c>
      <c r="R248" s="1">
        <v>0</v>
      </c>
      <c r="T248" s="75">
        <f t="shared" si="41"/>
        <v>0</v>
      </c>
    </row>
    <row r="249" spans="15:20" ht="15.75" customHeight="1" hidden="1">
      <c r="O249" s="18">
        <f>'[1]янв'!O250*2+'[1]март'!O250*4+'[1]июль'!O250*6</f>
        <v>8826.486</v>
      </c>
      <c r="R249" s="1">
        <v>0</v>
      </c>
      <c r="T249" s="75">
        <f t="shared" si="41"/>
        <v>0</v>
      </c>
    </row>
    <row r="250" spans="15:20" ht="15.75" customHeight="1" hidden="1">
      <c r="O250" s="18">
        <f>'[1]янв'!O251*2+'[1]март'!O251*4+'[1]июль'!O251*6</f>
        <v>2028.067508</v>
      </c>
      <c r="R250" s="1">
        <v>0</v>
      </c>
      <c r="T250" s="75">
        <f t="shared" si="41"/>
        <v>0</v>
      </c>
    </row>
    <row r="251" spans="15:20" ht="15.75" customHeight="1" hidden="1">
      <c r="O251" s="18">
        <f>'[1]янв'!O252*2+'[1]март'!O252*4+'[1]июль'!O252*6</f>
        <v>0</v>
      </c>
      <c r="R251" s="1">
        <v>0</v>
      </c>
      <c r="T251" s="75">
        <f t="shared" si="41"/>
        <v>0</v>
      </c>
    </row>
    <row r="252" spans="15:20" ht="15.75" customHeight="1" hidden="1">
      <c r="O252" s="18">
        <f>'[1]янв'!O253*2+'[1]март'!O253*4+'[1]июль'!O253*6</f>
        <v>3430.666</v>
      </c>
      <c r="P252" s="56" t="s">
        <v>169</v>
      </c>
      <c r="R252" s="1">
        <v>0</v>
      </c>
      <c r="T252" s="75">
        <f t="shared" si="41"/>
        <v>0</v>
      </c>
    </row>
    <row r="253" spans="15:20" ht="15.75" customHeight="1" hidden="1">
      <c r="O253" s="18">
        <f>'[1]янв'!O254*2+'[1]март'!O254*4+'[1]июль'!O254*6</f>
        <v>772.7860000000001</v>
      </c>
      <c r="P253" s="1" t="s">
        <v>170</v>
      </c>
      <c r="R253" s="1">
        <v>0</v>
      </c>
      <c r="T253" s="75">
        <f t="shared" si="41"/>
        <v>0</v>
      </c>
    </row>
    <row r="254" spans="15:20" ht="15.75" customHeight="1" hidden="1">
      <c r="O254" s="18">
        <f>'[1]янв'!O255*2+'[1]март'!O255*4+'[1]июль'!O255*6</f>
        <v>4203.452</v>
      </c>
      <c r="R254" s="1">
        <v>0</v>
      </c>
      <c r="T254" s="75">
        <f t="shared" si="41"/>
        <v>0</v>
      </c>
    </row>
    <row r="255" spans="15:20" ht="15.75" customHeight="1" hidden="1">
      <c r="O255" s="18">
        <f>'[1]янв'!O256*2+'[1]март'!O256*4+'[1]июль'!O256*6</f>
        <v>1700.328</v>
      </c>
      <c r="R255" s="1">
        <v>0</v>
      </c>
      <c r="T255" s="75">
        <f t="shared" si="41"/>
        <v>0</v>
      </c>
    </row>
    <row r="256" spans="15:20" ht="15.75" customHeight="1" hidden="1">
      <c r="O256" s="18">
        <f>'[1]янв'!O257*2+'[1]март'!O257*4+'[1]июль'!O257*6</f>
        <v>-2503.124</v>
      </c>
      <c r="R256" s="1">
        <v>0</v>
      </c>
      <c r="T256" s="75">
        <f t="shared" si="41"/>
        <v>0</v>
      </c>
    </row>
    <row r="257" spans="15:18" ht="15.75" customHeight="1" hidden="1">
      <c r="O257" s="56">
        <f>O82+O87+O92+O96+O129</f>
        <v>8799.562</v>
      </c>
      <c r="R257" s="1">
        <v>0</v>
      </c>
    </row>
    <row r="258" spans="15:18" ht="15.75" customHeight="1" hidden="1">
      <c r="O258" s="56">
        <f>O83+O88+O93+O97+O130</f>
        <v>2022.6480000000001</v>
      </c>
      <c r="R258" s="1">
        <v>0</v>
      </c>
    </row>
    <row r="259" ht="15.75" customHeight="1" hidden="1">
      <c r="R259" s="1">
        <v>0</v>
      </c>
    </row>
    <row r="260" spans="15:18" ht="15.75" customHeight="1" hidden="1">
      <c r="O260" s="56">
        <f>O81+O91+O125+O126</f>
        <v>3430.666</v>
      </c>
      <c r="R260" s="1">
        <v>0</v>
      </c>
    </row>
    <row r="261" spans="15:19" ht="15.75" customHeight="1" hidden="1">
      <c r="O261" s="56">
        <f>O91+O125+O126</f>
        <v>3400.7780000000002</v>
      </c>
      <c r="P261" s="56"/>
      <c r="Q261" s="56"/>
      <c r="R261" s="56">
        <v>0</v>
      </c>
      <c r="S261" s="56"/>
    </row>
    <row r="262" spans="15:18" ht="15.75" customHeight="1" hidden="1">
      <c r="O262" s="56">
        <f>O86</f>
        <v>772.7860000000001</v>
      </c>
      <c r="R262" s="1">
        <v>0</v>
      </c>
    </row>
    <row r="263" spans="15:18" ht="15.75" customHeight="1" hidden="1">
      <c r="O263" s="56">
        <f>O82+O87+O92+O96+O129</f>
        <v>8799.562</v>
      </c>
      <c r="R263" s="1">
        <v>0</v>
      </c>
    </row>
    <row r="264" spans="15:18" ht="15.75" customHeight="1" hidden="1">
      <c r="O264" s="56">
        <f>O83+O88+O93+O97+O130</f>
        <v>2022.6480000000001</v>
      </c>
      <c r="R264" s="1">
        <v>0</v>
      </c>
    </row>
    <row r="265" spans="15:18" ht="15.75" customHeight="1" hidden="1">
      <c r="O265" s="56">
        <f>O81+O86+O91+O125+O126</f>
        <v>4203.452</v>
      </c>
      <c r="R265" s="1">
        <v>0</v>
      </c>
    </row>
    <row r="266" ht="15.75" customHeight="1" hidden="1">
      <c r="R266" s="1">
        <v>0</v>
      </c>
    </row>
    <row r="267" spans="1:18" ht="15.75" customHeight="1">
      <c r="A267" s="66" t="s">
        <v>175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>
        <v>3.27</v>
      </c>
      <c r="R267" s="73">
        <v>3.82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2021-02-10T08:21:52Z</cp:lastPrinted>
  <dcterms:created xsi:type="dcterms:W3CDTF">2017-03-23T11:45:29Z</dcterms:created>
  <dcterms:modified xsi:type="dcterms:W3CDTF">2023-02-07T11:16:15Z</dcterms:modified>
  <cp:category/>
  <cp:version/>
  <cp:contentType/>
  <cp:contentStatus/>
</cp:coreProperties>
</file>